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rolamo.botoni\Desktop\"/>
    </mc:Choice>
  </mc:AlternateContent>
  <xr:revisionPtr revIDLastSave="0" documentId="13_ncr:1_{3BDD6123-DE87-450F-8C23-5592670A1C0B}" xr6:coauthVersionLast="45" xr6:coauthVersionMax="45" xr10:uidLastSave="{00000000-0000-0000-0000-000000000000}"/>
  <bookViews>
    <workbookView xWindow="2475" yWindow="810" windowWidth="26145" windowHeight="14730" tabRatio="907" firstSheet="2" activeTab="8" xr2:uid="{00000000-000D-0000-FFFF-FFFF00000000}"/>
  </bookViews>
  <sheets>
    <sheet name="Tab. I.4.1A -Correnti-Miss. 10" sheetId="1" r:id="rId1"/>
    <sheet name="Tab. I.4.2A -C.Cap.-Miss. 10" sheetId="2" r:id="rId2"/>
    <sheet name="Tab. I.4.3A -Correnti-Miss.12" sheetId="3" r:id="rId3"/>
    <sheet name="Tab. I.4.4A -C.Cap.-Miss.12" sheetId="4" r:id="rId4"/>
    <sheet name="Tab. I.4.5A -Correnti-AltriInt." sheetId="5" r:id="rId5"/>
    <sheet name="Tab. I.4.6A - C.Cap.-AltriInt." sheetId="6" r:id="rId6"/>
    <sheet name="Tab. I.4.7A - Totale correnti " sheetId="7" r:id="rId7"/>
    <sheet name="Tab. I.4.8A - Totale C.Capitale" sheetId="8" r:id="rId8"/>
    <sheet name="Tab. I.4.9A - Totale Spese" sheetId="9" r:id="rId9"/>
  </sheets>
  <definedNames>
    <definedName name="_xlnm.Print_Area" localSheetId="0">'Tab. I.4.1A -Correnti-Miss. 10'!$B$2:$F$125</definedName>
    <definedName name="_xlnm.Print_Area" localSheetId="1">'Tab. I.4.2A -C.Cap.-Miss. 10'!$B$2:$F$125</definedName>
    <definedName name="_xlnm.Print_Area" localSheetId="2">'Tab. I.4.3A -Correnti-Miss.12'!$B$2:$F$88</definedName>
    <definedName name="_xlnm.Print_Area" localSheetId="3">'Tab. I.4.4A -C.Cap.-Miss.12'!$B$2:$F$88</definedName>
    <definedName name="_xlnm.Print_Area" localSheetId="4">'Tab. I.4.5A -Correnti-AltriInt.'!$B$2:$F$88</definedName>
    <definedName name="_xlnm.Print_Area" localSheetId="5">'Tab. I.4.6A - C.Cap.-AltriInt.'!$B$2:$F$88</definedName>
    <definedName name="_xlnm.Print_Area" localSheetId="6">'Tab. I.4.7A - Totale correnti '!$B$2:$F$67</definedName>
    <definedName name="_xlnm.Print_Area" localSheetId="7">'Tab. I.4.8A - Totale C.Capitale'!$B$2:$F$67</definedName>
    <definedName name="_xlnm.Print_Area" localSheetId="8">'Tab. I.4.9A - Totale Spese'!$B$2:$F$67</definedName>
    <definedName name="Print_Area" localSheetId="0">'Tab. I.4.1A -Correnti-Miss. 10'!$B$2:$F$125</definedName>
    <definedName name="Print_Area" localSheetId="1">'Tab. I.4.2A -C.Cap.-Miss. 10'!$B$2:$F$125</definedName>
    <definedName name="Print_Area" localSheetId="2">'Tab. I.4.3A -Correnti-Miss.12'!$B$2:$F$88</definedName>
    <definedName name="Print_Area" localSheetId="3">'Tab. I.4.4A -C.Cap.-Miss.12'!$B$2:$F$88</definedName>
    <definedName name="Print_Area" localSheetId="4">'Tab. I.4.5A -Correnti-AltriInt.'!$B$2:$F$88</definedName>
    <definedName name="Print_Area" localSheetId="5">'Tab. I.4.6A - C.Cap.-AltriInt.'!$B$2:$F$88</definedName>
    <definedName name="Print_Area" localSheetId="6">'Tab. I.4.7A - Totale correnti '!$B$2:$F$67</definedName>
    <definedName name="Print_Area" localSheetId="7">'Tab. I.4.8A - Totale C.Capitale'!$B$2:$F$67</definedName>
    <definedName name="Print_Area" localSheetId="8">'Tab. I.4.9A - Totale Spese'!$B$2:$F$67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91" i="1"/>
  <c r="E92" i="1"/>
  <c r="F92" i="1" s="1"/>
  <c r="E89" i="1"/>
  <c r="E53" i="1"/>
  <c r="F79" i="1"/>
  <c r="F90" i="1"/>
  <c r="E83" i="1"/>
  <c r="C93" i="1"/>
  <c r="D43" i="1"/>
  <c r="E73" i="1"/>
  <c r="D93" i="1"/>
  <c r="C83" i="1"/>
  <c r="C73" i="1"/>
  <c r="E43" i="1"/>
  <c r="C53" i="1"/>
  <c r="D83" i="1"/>
  <c r="C43" i="1"/>
  <c r="D73" i="1"/>
  <c r="D53" i="1"/>
  <c r="E93" i="1" l="1"/>
  <c r="D28" i="2"/>
  <c r="D31" i="2"/>
  <c r="E31" i="2"/>
  <c r="E30" i="2"/>
  <c r="D30" i="2"/>
  <c r="D29" i="2"/>
  <c r="E32" i="2" l="1"/>
  <c r="D32" i="2"/>
  <c r="E28" i="2"/>
  <c r="E29" i="2"/>
  <c r="C13" i="1" l="1"/>
  <c r="F88" i="1" l="1"/>
  <c r="F69" i="1" l="1"/>
  <c r="F89" i="1" s="1"/>
  <c r="F93" i="1" s="1"/>
  <c r="D22" i="3" l="1"/>
  <c r="C22" i="3"/>
  <c r="E21" i="3" l="1"/>
  <c r="E22" i="3"/>
  <c r="C21" i="3"/>
  <c r="C23" i="3" s="1"/>
  <c r="D21" i="3"/>
  <c r="D84" i="6" l="1"/>
  <c r="E84" i="6"/>
  <c r="D85" i="6"/>
  <c r="E85" i="6"/>
  <c r="C85" i="6"/>
  <c r="C84" i="6"/>
  <c r="D63" i="6"/>
  <c r="E63" i="6"/>
  <c r="D64" i="6"/>
  <c r="E64" i="6"/>
  <c r="C64" i="6"/>
  <c r="C63" i="6"/>
  <c r="D42" i="6"/>
  <c r="E42" i="6"/>
  <c r="D43" i="6"/>
  <c r="E43" i="6"/>
  <c r="C43" i="6"/>
  <c r="C42" i="6"/>
  <c r="D21" i="6"/>
  <c r="E21" i="6"/>
  <c r="D22" i="6"/>
  <c r="E22" i="6"/>
  <c r="C22" i="6"/>
  <c r="C21" i="6"/>
  <c r="D84" i="5"/>
  <c r="E84" i="5"/>
  <c r="D85" i="5"/>
  <c r="E85" i="5"/>
  <c r="C85" i="5"/>
  <c r="C84" i="5"/>
  <c r="D63" i="5"/>
  <c r="E63" i="5"/>
  <c r="D64" i="5"/>
  <c r="E64" i="5"/>
  <c r="C64" i="5"/>
  <c r="C63" i="5"/>
  <c r="D42" i="5"/>
  <c r="E42" i="5"/>
  <c r="D43" i="5"/>
  <c r="E43" i="5"/>
  <c r="C43" i="5"/>
  <c r="C42" i="5"/>
  <c r="D21" i="5"/>
  <c r="E21" i="5"/>
  <c r="D22" i="5"/>
  <c r="E22" i="5"/>
  <c r="C22" i="5"/>
  <c r="C21" i="5"/>
  <c r="D84" i="4"/>
  <c r="E84" i="4"/>
  <c r="D85" i="4"/>
  <c r="E85" i="4"/>
  <c r="C85" i="4"/>
  <c r="C84" i="4"/>
  <c r="D63" i="4"/>
  <c r="E63" i="4"/>
  <c r="D64" i="4"/>
  <c r="E64" i="4"/>
  <c r="C64" i="4"/>
  <c r="C63" i="4"/>
  <c r="D42" i="4"/>
  <c r="E42" i="4"/>
  <c r="D43" i="4"/>
  <c r="E43" i="4"/>
  <c r="C43" i="4"/>
  <c r="C42" i="4"/>
  <c r="D21" i="4"/>
  <c r="E21" i="4"/>
  <c r="D22" i="4"/>
  <c r="E22" i="4"/>
  <c r="C22" i="4"/>
  <c r="C21" i="4"/>
  <c r="D84" i="3"/>
  <c r="E84" i="3"/>
  <c r="D85" i="3"/>
  <c r="E85" i="3"/>
  <c r="C85" i="3"/>
  <c r="C84" i="3"/>
  <c r="D63" i="3"/>
  <c r="E63" i="3"/>
  <c r="D64" i="3"/>
  <c r="C64" i="3"/>
  <c r="D42" i="3"/>
  <c r="E42" i="3"/>
  <c r="D43" i="3"/>
  <c r="E43" i="3"/>
  <c r="C43" i="3"/>
  <c r="C42" i="3"/>
  <c r="D118" i="2"/>
  <c r="E118" i="2"/>
  <c r="D119" i="2"/>
  <c r="E119" i="2"/>
  <c r="D120" i="2"/>
  <c r="E120" i="2"/>
  <c r="D121" i="2"/>
  <c r="E121" i="2"/>
  <c r="D122" i="2"/>
  <c r="E122" i="2"/>
  <c r="C119" i="2"/>
  <c r="C120" i="2"/>
  <c r="C121" i="2"/>
  <c r="C122" i="2"/>
  <c r="C118" i="2"/>
  <c r="D88" i="2"/>
  <c r="E88" i="2"/>
  <c r="D89" i="2"/>
  <c r="E89" i="2"/>
  <c r="D90" i="2"/>
  <c r="E90" i="2"/>
  <c r="D91" i="2"/>
  <c r="E91" i="2"/>
  <c r="D92" i="2"/>
  <c r="E92" i="2"/>
  <c r="C89" i="2"/>
  <c r="C90" i="2"/>
  <c r="C91" i="2"/>
  <c r="C92" i="2"/>
  <c r="C88" i="2"/>
  <c r="D58" i="2"/>
  <c r="E58" i="2"/>
  <c r="D59" i="2"/>
  <c r="E59" i="2"/>
  <c r="D60" i="2"/>
  <c r="E60" i="2"/>
  <c r="D61" i="2"/>
  <c r="E61" i="2"/>
  <c r="D62" i="2"/>
  <c r="E62" i="2"/>
  <c r="C59" i="2"/>
  <c r="C60" i="2"/>
  <c r="C61" i="2"/>
  <c r="C62" i="2"/>
  <c r="C58" i="2"/>
  <c r="C29" i="2"/>
  <c r="C30" i="2"/>
  <c r="C31" i="2"/>
  <c r="C32" i="2"/>
  <c r="C28" i="2"/>
  <c r="F60" i="2" l="1"/>
  <c r="F62" i="2"/>
  <c r="C63" i="2"/>
  <c r="E63" i="2"/>
  <c r="D63" i="2"/>
  <c r="F90" i="2"/>
  <c r="F88" i="2"/>
  <c r="F61" i="2"/>
  <c r="C93" i="2"/>
  <c r="E93" i="2"/>
  <c r="D93" i="2"/>
  <c r="D59" i="1"/>
  <c r="C58" i="1"/>
  <c r="F93" i="2" l="1"/>
  <c r="E60" i="1"/>
  <c r="C118" i="1"/>
  <c r="D60" i="1"/>
  <c r="E61" i="1"/>
  <c r="C119" i="1"/>
  <c r="D120" i="1"/>
  <c r="E121" i="1"/>
  <c r="D119" i="1"/>
  <c r="C59" i="1"/>
  <c r="C60" i="1"/>
  <c r="D61" i="1"/>
  <c r="E62" i="1"/>
  <c r="C120" i="1"/>
  <c r="D121" i="1"/>
  <c r="E122" i="1"/>
  <c r="E120" i="1"/>
  <c r="C61" i="1"/>
  <c r="D62" i="1"/>
  <c r="C121" i="1"/>
  <c r="D122" i="1"/>
  <c r="C62" i="1"/>
  <c r="E58" i="1"/>
  <c r="C122" i="1"/>
  <c r="E118" i="1"/>
  <c r="D58" i="1"/>
  <c r="E59" i="1"/>
  <c r="D118" i="1"/>
  <c r="E119" i="1"/>
  <c r="F60" i="1" l="1"/>
  <c r="F59" i="1"/>
  <c r="F61" i="1"/>
  <c r="F62" i="1"/>
  <c r="E63" i="1"/>
  <c r="D63" i="1"/>
  <c r="C63" i="1"/>
  <c r="D123" i="1"/>
  <c r="E123" i="1"/>
  <c r="C123" i="1"/>
  <c r="D113" i="1"/>
  <c r="E113" i="1"/>
  <c r="C113" i="1"/>
  <c r="D103" i="1"/>
  <c r="E103" i="1"/>
  <c r="C103" i="1"/>
  <c r="D123" i="2"/>
  <c r="E123" i="2"/>
  <c r="C123" i="2"/>
  <c r="D113" i="2"/>
  <c r="E113" i="2"/>
  <c r="C113" i="2"/>
  <c r="D103" i="2"/>
  <c r="E103" i="2"/>
  <c r="C103" i="2"/>
  <c r="D83" i="2"/>
  <c r="E83" i="2"/>
  <c r="C83" i="2"/>
  <c r="D73" i="2"/>
  <c r="E73" i="2"/>
  <c r="C73" i="2"/>
  <c r="D53" i="2"/>
  <c r="E53" i="2"/>
  <c r="C53" i="2"/>
  <c r="D43" i="2"/>
  <c r="E43" i="2"/>
  <c r="C43" i="2"/>
  <c r="D33" i="2"/>
  <c r="E33" i="2"/>
  <c r="C33" i="2"/>
  <c r="D23" i="2"/>
  <c r="E23" i="2"/>
  <c r="C23" i="2"/>
  <c r="D13" i="2"/>
  <c r="E13" i="2"/>
  <c r="C13" i="2"/>
  <c r="D23" i="1"/>
  <c r="E23" i="1"/>
  <c r="C23" i="1"/>
  <c r="E33" i="1"/>
  <c r="C33" i="1"/>
  <c r="D13" i="1"/>
  <c r="E13" i="1"/>
  <c r="D33" i="1" l="1"/>
  <c r="E86" i="6"/>
  <c r="D86" i="6"/>
  <c r="C86" i="6"/>
  <c r="F85" i="6"/>
  <c r="F84" i="6"/>
  <c r="E79" i="6"/>
  <c r="D79" i="6"/>
  <c r="C79" i="6"/>
  <c r="F78" i="6"/>
  <c r="F77" i="6"/>
  <c r="E72" i="6"/>
  <c r="D72" i="6"/>
  <c r="C72" i="6"/>
  <c r="F71" i="6"/>
  <c r="F70" i="6"/>
  <c r="E65" i="6"/>
  <c r="D65" i="6"/>
  <c r="C65" i="6"/>
  <c r="F64" i="6"/>
  <c r="F63" i="6"/>
  <c r="E58" i="6"/>
  <c r="D58" i="6"/>
  <c r="C58" i="6"/>
  <c r="F57" i="6"/>
  <c r="F56" i="6"/>
  <c r="E51" i="6"/>
  <c r="D51" i="6"/>
  <c r="C51" i="6"/>
  <c r="F50" i="6"/>
  <c r="F49" i="6"/>
  <c r="E44" i="6"/>
  <c r="D44" i="6"/>
  <c r="C44" i="6"/>
  <c r="F43" i="6"/>
  <c r="F42" i="6"/>
  <c r="E37" i="6"/>
  <c r="D37" i="6"/>
  <c r="C37" i="6"/>
  <c r="F36" i="6"/>
  <c r="F35" i="6"/>
  <c r="E30" i="6"/>
  <c r="D30" i="6"/>
  <c r="C30" i="6"/>
  <c r="F29" i="6"/>
  <c r="F28" i="6"/>
  <c r="E23" i="6"/>
  <c r="D23" i="6"/>
  <c r="C23" i="6"/>
  <c r="F22" i="6"/>
  <c r="F21" i="6"/>
  <c r="E16" i="6"/>
  <c r="D16" i="6"/>
  <c r="C16" i="6"/>
  <c r="F15" i="6"/>
  <c r="F14" i="6"/>
  <c r="E9" i="6"/>
  <c r="D9" i="6"/>
  <c r="C9" i="6"/>
  <c r="F8" i="6"/>
  <c r="F7" i="6"/>
  <c r="F33" i="1" l="1"/>
  <c r="F79" i="6"/>
  <c r="F16" i="6"/>
  <c r="F58" i="6"/>
  <c r="F44" i="6"/>
  <c r="F86" i="6"/>
  <c r="F51" i="6"/>
  <c r="F23" i="6"/>
  <c r="F65" i="6"/>
  <c r="F9" i="6"/>
  <c r="F37" i="6"/>
  <c r="F30" i="6"/>
  <c r="F72" i="6"/>
  <c r="E86" i="5"/>
  <c r="D86" i="5"/>
  <c r="C86" i="5"/>
  <c r="F85" i="5"/>
  <c r="F84" i="5"/>
  <c r="E79" i="5"/>
  <c r="D79" i="5"/>
  <c r="C79" i="5"/>
  <c r="F78" i="5"/>
  <c r="F77" i="5"/>
  <c r="E72" i="5"/>
  <c r="D72" i="5"/>
  <c r="C72" i="5"/>
  <c r="F71" i="5"/>
  <c r="F70" i="5"/>
  <c r="E65" i="5"/>
  <c r="D65" i="5"/>
  <c r="C65" i="5"/>
  <c r="F64" i="5"/>
  <c r="F63" i="5"/>
  <c r="E58" i="5"/>
  <c r="D58" i="5"/>
  <c r="C58" i="5"/>
  <c r="F57" i="5"/>
  <c r="F56" i="5"/>
  <c r="E51" i="5"/>
  <c r="D51" i="5"/>
  <c r="C51" i="5"/>
  <c r="F50" i="5"/>
  <c r="F49" i="5"/>
  <c r="E44" i="5"/>
  <c r="D44" i="5"/>
  <c r="C44" i="5"/>
  <c r="F43" i="5"/>
  <c r="F42" i="5"/>
  <c r="E37" i="5"/>
  <c r="D37" i="5"/>
  <c r="C37" i="5"/>
  <c r="F36" i="5"/>
  <c r="F35" i="5"/>
  <c r="E30" i="5"/>
  <c r="D30" i="5"/>
  <c r="C30" i="5"/>
  <c r="F29" i="5"/>
  <c r="F28" i="5"/>
  <c r="E23" i="5"/>
  <c r="D23" i="5"/>
  <c r="C23" i="5"/>
  <c r="C17" i="7" s="1"/>
  <c r="F22" i="5"/>
  <c r="F21" i="5"/>
  <c r="E16" i="5"/>
  <c r="D16" i="5"/>
  <c r="C16" i="5"/>
  <c r="F15" i="5"/>
  <c r="F14" i="5"/>
  <c r="E9" i="5"/>
  <c r="D9" i="5"/>
  <c r="C9" i="5"/>
  <c r="F8" i="5"/>
  <c r="F7" i="5"/>
  <c r="F44" i="5" l="1"/>
  <c r="F86" i="5"/>
  <c r="F23" i="5"/>
  <c r="F65" i="5"/>
  <c r="F37" i="5"/>
  <c r="F79" i="5"/>
  <c r="F9" i="5"/>
  <c r="F30" i="5"/>
  <c r="F72" i="5"/>
  <c r="F51" i="5"/>
  <c r="F16" i="5"/>
  <c r="F58" i="5"/>
  <c r="E86" i="4"/>
  <c r="D86" i="4"/>
  <c r="C86" i="4"/>
  <c r="F85" i="4"/>
  <c r="F84" i="4"/>
  <c r="E79" i="4"/>
  <c r="D79" i="4"/>
  <c r="C79" i="4"/>
  <c r="F78" i="4"/>
  <c r="F77" i="4"/>
  <c r="E72" i="4"/>
  <c r="D72" i="4"/>
  <c r="C72" i="4"/>
  <c r="F71" i="4"/>
  <c r="F70" i="4"/>
  <c r="E65" i="4"/>
  <c r="E49" i="8" s="1"/>
  <c r="D65" i="4"/>
  <c r="D49" i="8" s="1"/>
  <c r="C65" i="4"/>
  <c r="C49" i="8" s="1"/>
  <c r="F64" i="4"/>
  <c r="F63" i="4"/>
  <c r="E58" i="4"/>
  <c r="E44" i="8" s="1"/>
  <c r="D58" i="4"/>
  <c r="D44" i="8" s="1"/>
  <c r="C58" i="4"/>
  <c r="C44" i="8" s="1"/>
  <c r="F57" i="4"/>
  <c r="F56" i="4"/>
  <c r="E51" i="4"/>
  <c r="E39" i="8" s="1"/>
  <c r="D51" i="4"/>
  <c r="D39" i="8" s="1"/>
  <c r="C51" i="4"/>
  <c r="C39" i="8" s="1"/>
  <c r="F50" i="4"/>
  <c r="F49" i="4"/>
  <c r="E44" i="4"/>
  <c r="E33" i="8" s="1"/>
  <c r="D44" i="4"/>
  <c r="D33" i="8" s="1"/>
  <c r="C44" i="4"/>
  <c r="C33" i="8" s="1"/>
  <c r="F43" i="4"/>
  <c r="F42" i="4"/>
  <c r="E37" i="4"/>
  <c r="E28" i="8" s="1"/>
  <c r="D37" i="4"/>
  <c r="D28" i="8" s="1"/>
  <c r="C37" i="4"/>
  <c r="C28" i="8" s="1"/>
  <c r="F36" i="4"/>
  <c r="F35" i="4"/>
  <c r="E30" i="4"/>
  <c r="E23" i="8" s="1"/>
  <c r="D30" i="4"/>
  <c r="D23" i="8" s="1"/>
  <c r="C30" i="4"/>
  <c r="C23" i="8" s="1"/>
  <c r="F29" i="4"/>
  <c r="F28" i="4"/>
  <c r="E23" i="4"/>
  <c r="E17" i="8" s="1"/>
  <c r="D23" i="4"/>
  <c r="D17" i="8" s="1"/>
  <c r="C23" i="4"/>
  <c r="C17" i="8" s="1"/>
  <c r="F22" i="4"/>
  <c r="F21" i="4"/>
  <c r="E16" i="4"/>
  <c r="E12" i="8" s="1"/>
  <c r="D16" i="4"/>
  <c r="D12" i="8" s="1"/>
  <c r="C16" i="4"/>
  <c r="C12" i="8" s="1"/>
  <c r="F15" i="4"/>
  <c r="F14" i="4"/>
  <c r="E9" i="4"/>
  <c r="E7" i="8" s="1"/>
  <c r="D9" i="4"/>
  <c r="D7" i="8" s="1"/>
  <c r="C9" i="4"/>
  <c r="C7" i="8" s="1"/>
  <c r="F8" i="4"/>
  <c r="F7" i="4"/>
  <c r="F17" i="8" l="1"/>
  <c r="F23" i="4"/>
  <c r="F37" i="4"/>
  <c r="F79" i="4"/>
  <c r="F65" i="4"/>
  <c r="F51" i="4"/>
  <c r="F44" i="4"/>
  <c r="F86" i="4"/>
  <c r="F9" i="4"/>
  <c r="F30" i="4"/>
  <c r="F72" i="4"/>
  <c r="F16" i="4"/>
  <c r="F58" i="4"/>
  <c r="E86" i="3" l="1"/>
  <c r="D86" i="3"/>
  <c r="C86" i="3"/>
  <c r="F85" i="3"/>
  <c r="F84" i="3"/>
  <c r="E79" i="3"/>
  <c r="D79" i="3"/>
  <c r="C79" i="3"/>
  <c r="F78" i="3"/>
  <c r="F77" i="3"/>
  <c r="E72" i="3"/>
  <c r="D72" i="3"/>
  <c r="C72" i="3"/>
  <c r="F71" i="3"/>
  <c r="F70" i="3"/>
  <c r="D65" i="3"/>
  <c r="D49" i="7" s="1"/>
  <c r="E58" i="3"/>
  <c r="E44" i="7" s="1"/>
  <c r="D58" i="3"/>
  <c r="D44" i="7" s="1"/>
  <c r="C58" i="3"/>
  <c r="C44" i="7" s="1"/>
  <c r="F57" i="3"/>
  <c r="F56" i="3"/>
  <c r="D51" i="3"/>
  <c r="D39" i="7" s="1"/>
  <c r="E44" i="3"/>
  <c r="E33" i="7" s="1"/>
  <c r="D44" i="3"/>
  <c r="D33" i="7" s="1"/>
  <c r="C44" i="3"/>
  <c r="C33" i="7" s="1"/>
  <c r="F43" i="3"/>
  <c r="F42" i="3"/>
  <c r="E37" i="3"/>
  <c r="E28" i="7" s="1"/>
  <c r="D37" i="3"/>
  <c r="D28" i="7" s="1"/>
  <c r="C37" i="3"/>
  <c r="C28" i="7" s="1"/>
  <c r="F36" i="3"/>
  <c r="F35" i="3"/>
  <c r="E30" i="3"/>
  <c r="E23" i="7" s="1"/>
  <c r="D30" i="3"/>
  <c r="D23" i="7" s="1"/>
  <c r="C30" i="3"/>
  <c r="C23" i="7" s="1"/>
  <c r="F29" i="3"/>
  <c r="F28" i="3"/>
  <c r="E23" i="3"/>
  <c r="E17" i="7" s="1"/>
  <c r="D23" i="3"/>
  <c r="D17" i="7" s="1"/>
  <c r="F22" i="3"/>
  <c r="F21" i="3"/>
  <c r="E16" i="3"/>
  <c r="E12" i="7" s="1"/>
  <c r="D16" i="3"/>
  <c r="D12" i="7" s="1"/>
  <c r="C16" i="3"/>
  <c r="C12" i="7" s="1"/>
  <c r="F15" i="3"/>
  <c r="F14" i="3"/>
  <c r="E9" i="3"/>
  <c r="E7" i="7" s="1"/>
  <c r="D9" i="3"/>
  <c r="D7" i="7" s="1"/>
  <c r="C9" i="3"/>
  <c r="C7" i="7" s="1"/>
  <c r="F8" i="3"/>
  <c r="F7" i="3"/>
  <c r="F30" i="3" l="1"/>
  <c r="F9" i="3"/>
  <c r="F86" i="3"/>
  <c r="F72" i="3"/>
  <c r="E60" i="7"/>
  <c r="F37" i="3"/>
  <c r="F79" i="3"/>
  <c r="F23" i="3"/>
  <c r="F58" i="3"/>
  <c r="F44" i="3"/>
  <c r="F16" i="3"/>
  <c r="F122" i="2" l="1"/>
  <c r="F121" i="2"/>
  <c r="F120" i="2"/>
  <c r="F119" i="2"/>
  <c r="F118" i="2"/>
  <c r="F112" i="2"/>
  <c r="F111" i="2"/>
  <c r="F110" i="2"/>
  <c r="F109" i="2"/>
  <c r="F108" i="2"/>
  <c r="F102" i="2"/>
  <c r="F101" i="2"/>
  <c r="F100" i="2"/>
  <c r="F99" i="2"/>
  <c r="F98" i="2"/>
  <c r="F92" i="2"/>
  <c r="F91" i="2"/>
  <c r="F89" i="2"/>
  <c r="F82" i="2"/>
  <c r="F81" i="2"/>
  <c r="F80" i="2"/>
  <c r="F79" i="2"/>
  <c r="F78" i="2"/>
  <c r="F72" i="2"/>
  <c r="F71" i="2"/>
  <c r="F70" i="2"/>
  <c r="F69" i="2"/>
  <c r="F68" i="2"/>
  <c r="F59" i="2"/>
  <c r="F58" i="2"/>
  <c r="F52" i="2"/>
  <c r="F51" i="2"/>
  <c r="F50" i="2"/>
  <c r="F49" i="2"/>
  <c r="F48" i="2"/>
  <c r="F42" i="2"/>
  <c r="F41" i="2"/>
  <c r="F40" i="2"/>
  <c r="F39" i="2"/>
  <c r="F38" i="2"/>
  <c r="F32" i="2"/>
  <c r="F31" i="2"/>
  <c r="F30" i="2"/>
  <c r="F29" i="2"/>
  <c r="F28" i="2"/>
  <c r="F22" i="2"/>
  <c r="F21" i="2"/>
  <c r="F20" i="2"/>
  <c r="F19" i="2"/>
  <c r="F18" i="2"/>
  <c r="F12" i="2"/>
  <c r="F11" i="2"/>
  <c r="F10" i="2"/>
  <c r="F9" i="2"/>
  <c r="F8" i="2"/>
  <c r="F63" i="2" l="1"/>
  <c r="F83" i="2"/>
  <c r="C65" i="8"/>
  <c r="C55" i="8"/>
  <c r="D65" i="8"/>
  <c r="D55" i="8"/>
  <c r="E65" i="8"/>
  <c r="E55" i="8"/>
  <c r="C60" i="8"/>
  <c r="D60" i="8"/>
  <c r="E60" i="8"/>
  <c r="F12" i="8"/>
  <c r="F53" i="2"/>
  <c r="F13" i="2"/>
  <c r="F123" i="2"/>
  <c r="F113" i="2"/>
  <c r="F103" i="2"/>
  <c r="F49" i="8"/>
  <c r="F73" i="2"/>
  <c r="F43" i="2"/>
  <c r="F33" i="2"/>
  <c r="F23" i="2"/>
  <c r="F39" i="8"/>
  <c r="F28" i="8"/>
  <c r="F44" i="8"/>
  <c r="F23" i="8"/>
  <c r="F7" i="8"/>
  <c r="F55" i="8" l="1"/>
  <c r="F60" i="8"/>
  <c r="F65" i="8"/>
  <c r="F33" i="8"/>
  <c r="F122" i="1" l="1"/>
  <c r="F121" i="1"/>
  <c r="F120" i="1"/>
  <c r="F119" i="1"/>
  <c r="F118" i="1"/>
  <c r="F112" i="1"/>
  <c r="F111" i="1"/>
  <c r="F110" i="1"/>
  <c r="F109" i="1"/>
  <c r="F108" i="1"/>
  <c r="F102" i="1"/>
  <c r="F101" i="1"/>
  <c r="F100" i="1"/>
  <c r="F99" i="1"/>
  <c r="F98" i="1"/>
  <c r="F82" i="1"/>
  <c r="F81" i="1"/>
  <c r="F80" i="1"/>
  <c r="F78" i="1"/>
  <c r="F72" i="1"/>
  <c r="F71" i="1"/>
  <c r="F70" i="1"/>
  <c r="F68" i="1"/>
  <c r="F58" i="1"/>
  <c r="F63" i="1" s="1"/>
  <c r="F52" i="1"/>
  <c r="F51" i="1"/>
  <c r="F50" i="1"/>
  <c r="F49" i="1"/>
  <c r="F48" i="1"/>
  <c r="F42" i="1"/>
  <c r="F41" i="1"/>
  <c r="F40" i="1"/>
  <c r="F39" i="1"/>
  <c r="F38" i="1"/>
  <c r="F31" i="1"/>
  <c r="F30" i="1"/>
  <c r="F29" i="1"/>
  <c r="F28" i="1"/>
  <c r="D12" i="9"/>
  <c r="E12" i="9"/>
  <c r="F22" i="1"/>
  <c r="F21" i="1"/>
  <c r="F20" i="1"/>
  <c r="F19" i="1"/>
  <c r="F18" i="1"/>
  <c r="D7" i="9"/>
  <c r="E7" i="9"/>
  <c r="F10" i="1"/>
  <c r="F11" i="1"/>
  <c r="F12" i="1"/>
  <c r="F9" i="1"/>
  <c r="F8" i="1"/>
  <c r="C7" i="9" l="1"/>
  <c r="C60" i="7"/>
  <c r="D60" i="7"/>
  <c r="F113" i="1"/>
  <c r="F103" i="1"/>
  <c r="F123" i="1"/>
  <c r="F43" i="1"/>
  <c r="F73" i="1"/>
  <c r="F53" i="1"/>
  <c r="F83" i="1"/>
  <c r="D55" i="7"/>
  <c r="E23" i="9"/>
  <c r="D17" i="9"/>
  <c r="D23" i="9"/>
  <c r="D28" i="9"/>
  <c r="D33" i="9"/>
  <c r="D39" i="9"/>
  <c r="D44" i="9"/>
  <c r="D49" i="9"/>
  <c r="E17" i="9"/>
  <c r="E28" i="9"/>
  <c r="E33" i="9"/>
  <c r="C44" i="9"/>
  <c r="E44" i="9"/>
  <c r="F23" i="1"/>
  <c r="F12" i="7"/>
  <c r="C12" i="9"/>
  <c r="F13" i="1"/>
  <c r="C28" i="9"/>
  <c r="F28" i="7"/>
  <c r="F44" i="7"/>
  <c r="F17" i="7"/>
  <c r="C17" i="9"/>
  <c r="F33" i="7"/>
  <c r="C33" i="9"/>
  <c r="F23" i="7"/>
  <c r="C23" i="9"/>
  <c r="F7" i="7"/>
  <c r="F60" i="7" l="1"/>
  <c r="C60" i="9"/>
  <c r="D55" i="9"/>
  <c r="D65" i="7"/>
  <c r="D60" i="9"/>
  <c r="E60" i="9"/>
  <c r="F7" i="9"/>
  <c r="F12" i="9"/>
  <c r="F23" i="9"/>
  <c r="F17" i="9"/>
  <c r="F44" i="9"/>
  <c r="F33" i="9"/>
  <c r="F28" i="9"/>
  <c r="D65" i="9" l="1"/>
  <c r="F60" i="9"/>
  <c r="E64" i="3" l="1"/>
  <c r="E51" i="3"/>
  <c r="E39" i="7" s="1"/>
  <c r="F50" i="3"/>
  <c r="E39" i="9" l="1"/>
  <c r="E55" i="7"/>
  <c r="E65" i="3"/>
  <c r="E49" i="7" s="1"/>
  <c r="F64" i="3"/>
  <c r="E49" i="9" l="1"/>
  <c r="E55" i="9"/>
  <c r="E65" i="7"/>
  <c r="E65" i="9" l="1"/>
  <c r="C63" i="3" l="1"/>
  <c r="C51" i="3"/>
  <c r="C39" i="7" s="1"/>
  <c r="F49" i="3"/>
  <c r="F51" i="3" s="1"/>
  <c r="F63" i="3" l="1"/>
  <c r="F65" i="3" s="1"/>
  <c r="C65" i="3"/>
  <c r="C49" i="7" s="1"/>
  <c r="C39" i="9" l="1"/>
  <c r="C55" i="7"/>
  <c r="F39" i="7"/>
  <c r="F55" i="7" l="1"/>
  <c r="C55" i="9"/>
  <c r="C65" i="7"/>
  <c r="F39" i="9"/>
  <c r="F49" i="7"/>
  <c r="C49" i="9"/>
  <c r="F65" i="7" l="1"/>
  <c r="C65" i="9"/>
  <c r="F55" i="9"/>
  <c r="F49" i="9"/>
  <c r="F65" i="9" l="1"/>
</calcChain>
</file>

<file path=xl/sharedStrings.xml><?xml version="1.0" encoding="utf-8"?>
<sst xmlns="http://schemas.openxmlformats.org/spreadsheetml/2006/main" count="1097" uniqueCount="111">
  <si>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</si>
  <si>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</si>
  <si>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</si>
  <si>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</si>
  <si>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</si>
  <si>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</si>
  <si>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</si>
  <si>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</si>
  <si>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</si>
  <si>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</si>
  <si>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</si>
  <si>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Nota: eventuali incongruenze nei totali sono da attribuirsi alla procedura di arrotondamento.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</si>
  <si>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</si>
  <si>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</si>
  <si>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</si>
  <si>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</si>
  <si>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</si>
  <si>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</si>
  <si>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</si>
  <si>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</si>
  <si>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</si>
  <si>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</si>
  <si>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l) Totale pagamenti (in conto competenza + in conto residui) per spese in conto capitale - Spese in conto capitale dirette (tutti i macroaggregati diversi da 04)</t>
  </si>
  <si>
    <t>Fonte: Ministero delle Infrastrutture e dei Trasporti, Comuni Capoluogo di Provincia.</t>
  </si>
  <si>
    <r>
      <rPr>
        <i/>
        <sz val="9"/>
        <rFont val="timesoman"/>
      </rPr>
      <t>Fonte</t>
    </r>
    <r>
      <rPr>
        <sz val="9"/>
        <rFont val="timesoman"/>
      </rPr>
      <t>: Ministero delle Infrastrutture e dei Trasporti, Comuni Capoluogo di Provincia.</t>
    </r>
  </si>
  <si>
    <t xml:space="preserve">Missione 12 - Diritti sociali, politiche sociali e famiglia - </t>
  </si>
  <si>
    <t>Titolo I - Spese correnti Codice Missione 12</t>
  </si>
  <si>
    <t>Programma 02: Interventi per la disabilità</t>
  </si>
  <si>
    <t>Programma 03: Interventi per gli anziani</t>
  </si>
  <si>
    <t>Titolo II - Spese in Conto Capitale
  Codice Missione 12</t>
  </si>
  <si>
    <t>Altri interventi in materia di trasporti e diritto alla mobilità</t>
  </si>
  <si>
    <t xml:space="preserve">Titolo I - Spese correnti Codice Missione </t>
  </si>
  <si>
    <t>Programma __: Altri Interventi ________</t>
  </si>
  <si>
    <t>Titolo I - Spese correnti Codice Missione</t>
  </si>
  <si>
    <t xml:space="preserve">Titolo II - Spese in Conto Capitale  Codice Missione </t>
  </si>
  <si>
    <t xml:space="preserve">Titolo II - Spese in Conto Capitale Codice Missione </t>
  </si>
  <si>
    <t>Titolo II - Spese in Conto Capitale Codice Missione</t>
  </si>
  <si>
    <t xml:space="preserve">Missione 10 - Trasporti e diritto alla mobilità </t>
  </si>
  <si>
    <t xml:space="preserve">Titolo I - Spese correnti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</si>
  <si>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in Conto Capitale  </t>
  </si>
  <si>
    <t>g) Pagamenti in conto residui per spese correnti - Spese correnti dirette (tutti i macroaggregati diversi da 04)</t>
  </si>
  <si>
    <t>l)Totale pagamenti in conto competenza + in conto residui per spese correnti - Spese correnti dirette (tutti i macroaggregati diversi da 04)</t>
  </si>
  <si>
    <t>a) Impegni per spese in conto capitale - Spese in conto capitale dirette (tutti i macroaggregati diversi da 04)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</si>
  <si>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</si>
  <si>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</si>
  <si>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</si>
  <si>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h) Pagamenti in conto residui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</si>
  <si>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</si>
  <si>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</si>
  <si>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</si>
  <si>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e) Pagamenti in conto competenza per spese correnti  - Contributi e trasferimenti correnti (Macro-aggregato 04 - Trasferimenti correnti)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</si>
  <si>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</si>
  <si>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</si>
  <si>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</si>
  <si>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</si>
  <si>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>a) Impegni per spese correnti - Spese correnti dirette (tutti i macroaggregati diversi da 04)</t>
  </si>
  <si>
    <t>a) Impegni per spese in conto capitale  - Spese in conto capitale dirette (tutti i macroaggregati diversi da 04)</t>
  </si>
  <si>
    <t>b) Impegni per spese in conto capitale  - Contributi e trasferimenti in conto capitale (Macro-aggregato 04 - Trasferimenti in conto capitale)</t>
  </si>
  <si>
    <t>d) Pagamenti in conto competenza per spese in conto capitale  - Spese in conto capitale dirette (tutti i macroaggregati diversi da 04)</t>
  </si>
  <si>
    <t>e) Pagamenti in conto competenza per spese in conto capitale  - Contributi e trasferimenti in conto capitale (Macro-aggregato 04 - Trasferimenti in conto capitale)</t>
  </si>
  <si>
    <t>h) Pagamenti in conto residui per spese in conto capitale  - Contributi e trasferimenti in conto capitale (Macro-aggregato 04 - Trasferimenti in conto capitale)</t>
  </si>
  <si>
    <t>l) Totale pagamenti in conto competenza + in conto residui per spese in conto capitale  - Spese in conto capitale dirette (tutti i macroaggregati diversi da 04)</t>
  </si>
  <si>
    <t>m) Totale pagamenti in conto competenza + in conto residui per spese in conto capitale  - Contributi e trasferimenti in conto capitale (Macro-aggregato 04 - Trasferimenti in conto capitale)</t>
  </si>
  <si>
    <t xml:space="preserve">Titolo I - Spese correnti -  Codice Missione 10 - Trasporti e diritto alla mobilità </t>
  </si>
  <si>
    <t xml:space="preserve">Ttolo I - Spese Correnti + Titolo II - Spese in Conto Capitale  </t>
  </si>
  <si>
    <t>a) Impegni per spese correnti + spese in  conto capitale - dirette in conto capitale (tutti i macroaggregati diversi da 04)</t>
  </si>
  <si>
    <t>b) Impegni per spese correnti + spese  in conto capitale - Contributi e trasferimenti in conto capitale (Macro-aggregato 04 - Trasferimenti in conto capitale)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</si>
  <si>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</si>
  <si>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</si>
  <si>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</si>
  <si>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</si>
  <si>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l) Totale pagamenti (in conto competenza + in conto residui) per spese correnti + spese in conto capitale - Spese in conto capitale dirette (tutti i macroaggregati diversi da 04)+ Totale Spese correnti</t>
  </si>
  <si>
    <t>m) Totale pagamenti (in conto competenza + in conto residui) per spese correnti + spese in conto capitale - Contributi e trasferimenti in conto capitale (Macro-aggregato 04 ) + Totale spese correnti</t>
  </si>
  <si>
    <r>
      <rPr>
        <b/>
        <i/>
        <sz val="10"/>
        <rFont val="timesoman"/>
      </rPr>
      <t>c) (a+b)</t>
    </r>
    <r>
      <rPr>
        <i/>
        <sz val="10"/>
        <rFont val="timesoman"/>
      </rPr>
      <t xml:space="preserve"> Impegni per spese correnti - Totale spese correnti </t>
    </r>
  </si>
  <si>
    <r>
      <rPr>
        <b/>
        <i/>
        <sz val="10"/>
        <rFont val="timesoman"/>
      </rPr>
      <t>f) (d+e)</t>
    </r>
    <r>
      <rPr>
        <i/>
        <sz val="10"/>
        <rFont val="timesoman"/>
      </rPr>
      <t xml:space="preserve"> Pagamenti in conto competenza per spese correnti -Totale spese correnti  </t>
    </r>
  </si>
  <si>
    <r>
      <rPr>
        <b/>
        <i/>
        <sz val="10"/>
        <rFont val="timesoman"/>
      </rPr>
      <t>i) (g+h)</t>
    </r>
    <r>
      <rPr>
        <i/>
        <sz val="10"/>
        <rFont val="timesoman"/>
      </rPr>
      <t xml:space="preserve"> Pagamenti in conto residui per spese correnti - Totale spese correnti  </t>
    </r>
  </si>
  <si>
    <r>
      <rPr>
        <b/>
        <i/>
        <sz val="10"/>
        <rFont val="timesoman"/>
      </rPr>
      <t xml:space="preserve">n) (l+m) </t>
    </r>
    <r>
      <rPr>
        <i/>
        <sz val="10"/>
        <rFont val="timesoman"/>
      </rPr>
      <t xml:space="preserve">Totale pagamenti in conto competenza + in conto residui per spese correnti - Totale spese correnti 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</si>
  <si>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in conto capitale - Totale spese in conto capitale</t>
    </r>
  </si>
  <si>
    <r>
      <rPr>
        <b/>
        <i/>
        <sz val="11"/>
        <rFont val="Times New Roman"/>
        <family val="1"/>
      </rPr>
      <t xml:space="preserve">f) (d+e) </t>
    </r>
    <r>
      <rPr>
        <i/>
        <sz val="11"/>
        <rFont val="Times New Roman"/>
        <family val="1"/>
      </rPr>
      <t>Pagamenti in conto competenza per spese in conto capitale  - Totale spese in conto capitale</t>
    </r>
  </si>
  <si>
    <r>
      <rPr>
        <b/>
        <i/>
        <sz val="11"/>
        <rFont val="Times New Roman"/>
        <family val="1"/>
      </rPr>
      <t xml:space="preserve">i) (g+h) </t>
    </r>
    <r>
      <rPr>
        <i/>
        <sz val="11"/>
        <rFont val="Times New Roman"/>
        <family val="1"/>
      </rPr>
      <t>Pagamenti in conto residui per spese in conto capitale - Totale spese in conto capitale</t>
    </r>
  </si>
  <si>
    <r>
      <rPr>
        <b/>
        <i/>
        <sz val="11"/>
        <rFont val="Times New Roman"/>
        <family val="1"/>
      </rPr>
      <t>n) (l+m)</t>
    </r>
    <r>
      <rPr>
        <i/>
        <sz val="11"/>
        <rFont val="Times New Roman"/>
        <family val="1"/>
      </rPr>
      <t xml:space="preserve"> Totale pagamenti (in conto competenza + in conto residui) per spese in conto capitale  - Totale spese in conto capitale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</si>
  <si>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 - Totale spese correnti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</si>
  <si>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 - Totale spese correnti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</si>
  <si>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 - Totale spese correnti</t>
    </r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</si>
  <si>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in conto competenza + in conto residui per spese correnti  - Totale spese correnti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</si>
  <si>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in conto capitale  - Totale spese in conto capitale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</si>
  <si>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in conto capitale - Totale spese in conto capitale</t>
    </r>
  </si>
  <si>
    <r>
      <rPr>
        <b/>
        <i/>
        <sz val="10"/>
        <rFont val="timesoman"/>
      </rPr>
      <t xml:space="preserve">c) (a+b) </t>
    </r>
    <r>
      <rPr>
        <i/>
        <sz val="10"/>
        <rFont val="timesoman"/>
      </rPr>
      <t xml:space="preserve">Impegni per spese correnti - Totale spese correnti </t>
    </r>
  </si>
  <si>
    <r>
      <rPr>
        <b/>
        <i/>
        <sz val="10"/>
        <rFont val="timesoman"/>
      </rPr>
      <t xml:space="preserve">i) (g+h) </t>
    </r>
    <r>
      <rPr>
        <i/>
        <sz val="10"/>
        <rFont val="timesoman"/>
      </rPr>
      <t xml:space="preserve">Pagamenti in conto residui per spese correnti - Totale spese correnti  </t>
    </r>
  </si>
  <si>
    <r>
      <rPr>
        <b/>
        <i/>
        <sz val="10"/>
        <rFont val="timesoman"/>
      </rPr>
      <t xml:space="preserve">n) (l+m) </t>
    </r>
    <r>
      <rPr>
        <i/>
        <sz val="10"/>
        <rFont val="timesoman"/>
      </rPr>
      <t xml:space="preserve">Totale pagamenti in conto competenza + in conto residui per spese correnti Totale spese correnti 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</si>
  <si>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+ spese in conto capitale - Totale spese correnti + spese in conto capitale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</si>
  <si>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+ spese in conto capitale  - Totale spese in conto capitale + spese correnti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</si>
  <si>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+ spese in conto capitale - Totale spese in conto capitale + Totale Spese correnti</t>
    </r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</si>
  <si>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(in conto competenza + in conto residui) per spese correnti + spese in conto capitale  - Totale spese in conto capitale + Totale Spese correnti</t>
    </r>
  </si>
  <si>
    <t>c) (a+b) Impegni per spese correnti  - Totale spese correnti</t>
  </si>
  <si>
    <t>f) (d+e) Pagamenti in conto competenza per spese correnti  - Totale spese correnti</t>
  </si>
  <si>
    <t>i) (g+h) Pagamenti in conto residui per spese correnti  - Totale spese correnti</t>
  </si>
  <si>
    <t>n) (l+m) Totale pagamenti in conto competenza + in conto residui per spese correnti  - Totale spese correnti</t>
  </si>
  <si>
    <t>c) (a+b) Impegni per spese in conto capitale  - Totale spese in conto capitale</t>
  </si>
  <si>
    <t>f) (d+e) Pagamenti in conto competenza per spese in conto capitale  - Totale spese in conto capitale</t>
  </si>
  <si>
    <t>i) (g+h) Pagamenti in conto residui per spese in conto capitale  - Totale spese in conto capitale</t>
  </si>
  <si>
    <t>n) (l+m) Totale pagamenti in conto competenza + in conto residui per spese in conto capitale  - Totale spese in conto capitale</t>
  </si>
  <si>
    <t>Tab. I.4.1A - Spese e contributi correnti dei Comuni Capoluogo di Provincia nel settore dei trasporti distinti per Ripartizione Geografica e Programmi - Anno 2019</t>
  </si>
  <si>
    <t>Tab. I.4.2A - Spese e contributi in conto capitale dei Comuni Capoluogo di Provincia nel settore dei trasporti distinti per Ripartizione Geografica - Anno 2019</t>
  </si>
  <si>
    <t>Tab. I.4.3A - Spese e contributi correnti dei Comuni Capoluogo di Provincia nel settore dei trasporti distinti per Ripartizione Geografica e Programma- Anno 2019</t>
  </si>
  <si>
    <t>Tab. I.4.4A - Spese e contributi in conto capitale dei Comuni Capoluogo di Provincia nel settore dei trasporti distinti per Ripartizione Geografica e Programma - Anno 2019</t>
  </si>
  <si>
    <t>Tab. I.4.5A - Spese e contributi correnti dei Comuni Capoluogo di Provincia nel settore dei trasporti distinti per Ripartizione Geografica e Programma - Anno 2019</t>
  </si>
  <si>
    <t>Tab. I.3.4.6.A - Spese e contributi in conto capitale dei Comuni Capoluogo di Provincia nel settore dei trasporti distinti per Ripartizione Geografica e Programma - Anno 2019</t>
  </si>
  <si>
    <t>Tab. I.4.7A - Spese e contributi correnti dei Comuni Capoluogo di Provincia nel settore dei trasporti distinti per Ripartizione Geografica e Programmi - Anno 2019</t>
  </si>
  <si>
    <t>Tab. I.4.8A - Spese e contributi in conto capitale dei Comuni Capoluogo di Provincia nel settore dei trasporti distinti per Ripartizione Geografica - Anno 2019</t>
  </si>
  <si>
    <t>Tab. I.4.9A - Tutte le spese e contributi, correnti ed in conto capitale, dei Comuni Capoluogo di Provincia nel settore dei trasporti distinti per Ripartizione Geografica - 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</si>
</sst>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€&quot;\ #,##0.00"/>
    <numFmt numFmtId="165" formatCode="_-* #,##0.0_-;\-* #,##0.0_-;_-* &quot;-&quot;??_-;_-@_-"/>
    <numFmt numFmtId="166" formatCode="_-* #,##0.0_-;\-* #,##0.0_-;_-* &quot;-&quot;?_-;_-@_-"/>
  </numFmts>
  <fonts count="22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0"/>
      <name val="timesoman"/>
    </font>
    <font>
      <b/>
      <sz val="12"/>
      <name val="timesoman"/>
    </font>
    <font>
      <sz val="10"/>
      <name val="timesoman"/>
    </font>
    <font>
      <sz val="9"/>
      <name val="timesoman"/>
    </font>
    <font>
      <i/>
      <sz val="9"/>
      <name val="timesoman"/>
    </font>
    <font>
      <i/>
      <sz val="11"/>
      <name val="Times New Roman"/>
      <family val="1"/>
    </font>
    <font>
      <b/>
      <i/>
      <sz val="10"/>
      <name val="timesoman"/>
    </font>
    <font>
      <b/>
      <i/>
      <sz val="11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12"/>
      <name val="timesoman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92">
    <xf numFmtId="0" fontId="0" fillId="0" borderId="0" xfId="0"/>
    <xf numFmtId="0" fontId="1" fillId="0" borderId="2" xfId="0" applyFont="1" applyFill="1" applyBorder="1" applyAlignment="1" applyProtection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vertical="center" wrapText="1"/>
    </xf>
    <xf numFmtId="164" fontId="10" fillId="0" borderId="3" xfId="0" applyNumberFormat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/>
    <xf numFmtId="164" fontId="4" fillId="0" borderId="3" xfId="0" applyNumberFormat="1" applyFont="1" applyBorder="1"/>
    <xf numFmtId="164" fontId="3" fillId="0" borderId="0" xfId="0" applyNumberFormat="1" applyFont="1"/>
    <xf numFmtId="0" fontId="5" fillId="0" borderId="0" xfId="0" applyFont="1"/>
    <xf numFmtId="0" fontId="4" fillId="0" borderId="1" xfId="0" applyFont="1" applyFill="1" applyBorder="1" applyAlignment="1" applyProtection="1">
      <alignment horizontal="center" vertical="center" wrapText="1"/>
    </xf>
    <xf numFmtId="164" fontId="14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/>
    <xf numFmtId="0" fontId="7" fillId="0" borderId="0" xfId="0" applyFont="1" applyFill="1" applyAlignment="1">
      <alignment vertical="center"/>
    </xf>
    <xf numFmtId="0" fontId="10" fillId="0" borderId="1" xfId="0" applyFont="1" applyFill="1" applyBorder="1" applyAlignment="1" applyProtection="1">
      <alignment horizontal="center" vertical="center" wrapText="1"/>
    </xf>
    <xf numFmtId="164" fontId="8" fillId="0" borderId="4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7" fillId="0" borderId="0" xfId="0" applyNumberFormat="1" applyFont="1" applyFill="1" applyAlignment="1">
      <alignment vertical="center"/>
    </xf>
    <xf numFmtId="0" fontId="12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2" fillId="0" borderId="0" xfId="0" applyNumberFormat="1" applyFont="1"/>
    <xf numFmtId="164" fontId="2" fillId="0" borderId="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5" fontId="7" fillId="0" borderId="0" xfId="1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3" fillId="0" borderId="0" xfId="1" applyNumberFormat="1" applyFont="1" applyAlignment="1">
      <alignment vertical="center"/>
    </xf>
    <xf numFmtId="165" fontId="3" fillId="0" borderId="8" xfId="1" applyNumberFormat="1" applyFont="1" applyBorder="1" applyAlignment="1">
      <alignment vertical="center"/>
    </xf>
    <xf numFmtId="165" fontId="5" fillId="0" borderId="0" xfId="1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6" fontId="3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10" fillId="0" borderId="7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4" fillId="0" borderId="6" xfId="0" applyNumberFormat="1" applyFont="1" applyBorder="1"/>
    <xf numFmtId="164" fontId="4" fillId="0" borderId="7" xfId="0" applyNumberFormat="1" applyFont="1" applyBorder="1"/>
    <xf numFmtId="164" fontId="18" fillId="0" borderId="3" xfId="0" applyNumberFormat="1" applyFont="1" applyBorder="1"/>
    <xf numFmtId="0" fontId="2" fillId="0" borderId="0" xfId="0" applyFont="1"/>
    <xf numFmtId="0" fontId="19" fillId="0" borderId="2" xfId="0" applyFont="1" applyFill="1" applyBorder="1" applyAlignment="1" applyProtection="1">
      <alignment vertical="center" wrapText="1"/>
    </xf>
    <xf numFmtId="0" fontId="20" fillId="0" borderId="0" xfId="0" applyFont="1"/>
    <xf numFmtId="165" fontId="10" fillId="0" borderId="8" xfId="1" applyNumberFormat="1" applyFont="1" applyBorder="1" applyAlignment="1">
      <alignment vertical="center"/>
    </xf>
    <xf numFmtId="164" fontId="18" fillId="0" borderId="6" xfId="0" applyNumberFormat="1" applyFont="1" applyBorder="1" applyAlignment="1">
      <alignment vertical="center"/>
    </xf>
    <xf numFmtId="164" fontId="18" fillId="0" borderId="10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21" fillId="0" borderId="6" xfId="0" applyNumberFormat="1" applyFont="1" applyBorder="1" applyAlignment="1">
      <alignment vertical="center"/>
    </xf>
    <xf numFmtId="164" fontId="18" fillId="0" borderId="3" xfId="0" applyNumberFormat="1" applyFont="1" applyBorder="1" applyAlignment="1">
      <alignment vertical="center"/>
    </xf>
    <xf numFmtId="164" fontId="21" fillId="0" borderId="3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14" fillId="0" borderId="4" xfId="0" applyNumberFormat="1" applyFont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14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4" fillId="0" borderId="4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34</xdr:row>
      <xdr:rowOff>0</xdr:rowOff>
    </xdr:from>
    <xdr:to>
      <xdr:col>6</xdr:col>
      <xdr:colOff>0</xdr:colOff>
      <xdr:row>34</xdr:row>
      <xdr:rowOff>76200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0075" y="78200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5</xdr:col>
      <xdr:colOff>2038350</xdr:colOff>
      <xdr:row>64</xdr:row>
      <xdr:rowOff>76200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550" y="149637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94</xdr:row>
      <xdr:rowOff>0</xdr:rowOff>
    </xdr:from>
    <xdr:to>
      <xdr:col>5</xdr:col>
      <xdr:colOff>2038350</xdr:colOff>
      <xdr:row>94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0550" y="22107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34</xdr:row>
      <xdr:rowOff>57150</xdr:rowOff>
    </xdr:from>
    <xdr:to>
      <xdr:col>5</xdr:col>
      <xdr:colOff>1819275</xdr:colOff>
      <xdr:row>34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81025" y="7820025"/>
          <a:ext cx="101536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47625</xdr:rowOff>
    </xdr:from>
    <xdr:to>
      <xdr:col>6</xdr:col>
      <xdr:colOff>0</xdr:colOff>
      <xdr:row>64</xdr:row>
      <xdr:rowOff>123825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90550" y="14773275"/>
          <a:ext cx="101536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94</xdr:row>
      <xdr:rowOff>47625</xdr:rowOff>
    </xdr:from>
    <xdr:to>
      <xdr:col>6</xdr:col>
      <xdr:colOff>0</xdr:colOff>
      <xdr:row>94</xdr:row>
      <xdr:rowOff>123825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90550" y="21774150"/>
          <a:ext cx="101536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24</xdr:row>
      <xdr:rowOff>66675</xdr:rowOff>
    </xdr:from>
    <xdr:to>
      <xdr:col>5</xdr:col>
      <xdr:colOff>1981200</xdr:colOff>
      <xdr:row>24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71500" y="5381625"/>
          <a:ext cx="102393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45</xdr:row>
      <xdr:rowOff>104775</xdr:rowOff>
    </xdr:from>
    <xdr:to>
      <xdr:col>5</xdr:col>
      <xdr:colOff>2028825</xdr:colOff>
      <xdr:row>45</xdr:row>
      <xdr:rowOff>180975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81025" y="10229850"/>
          <a:ext cx="102774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66</xdr:row>
      <xdr:rowOff>85724</xdr:rowOff>
    </xdr:from>
    <xdr:to>
      <xdr:col>5</xdr:col>
      <xdr:colOff>1990725</xdr:colOff>
      <xdr:row>66</xdr:row>
      <xdr:rowOff>190499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81025" y="15020924"/>
          <a:ext cx="102393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66675</xdr:rowOff>
    </xdr:from>
    <xdr:to>
      <xdr:col>5</xdr:col>
      <xdr:colOff>2038350</xdr:colOff>
      <xdr:row>24</xdr:row>
      <xdr:rowOff>142875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90550" y="54387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9525</xdr:colOff>
      <xdr:row>45</xdr:row>
      <xdr:rowOff>57150</xdr:rowOff>
    </xdr:from>
    <xdr:to>
      <xdr:col>6</xdr:col>
      <xdr:colOff>0</xdr:colOff>
      <xdr:row>45</xdr:row>
      <xdr:rowOff>133350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00075" y="102393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47625</xdr:rowOff>
    </xdr:from>
    <xdr:to>
      <xdr:col>5</xdr:col>
      <xdr:colOff>2038350</xdr:colOff>
      <xdr:row>66</xdr:row>
      <xdr:rowOff>123825</xdr:rowOff>
    </xdr:to>
    <xdr:sp macro="" textlink="">
      <xdr:nvSpPr>
        <xdr:cNvPr id="5" name="Freccia bidirezionale orizzonta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90550" y="150399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24</xdr:row>
      <xdr:rowOff>76200</xdr:rowOff>
    </xdr:from>
    <xdr:to>
      <xdr:col>5</xdr:col>
      <xdr:colOff>2019300</xdr:colOff>
      <xdr:row>24</xdr:row>
      <xdr:rowOff>152400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71500" y="54483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57150</xdr:rowOff>
    </xdr:from>
    <xdr:to>
      <xdr:col>5</xdr:col>
      <xdr:colOff>2038350</xdr:colOff>
      <xdr:row>45</xdr:row>
      <xdr:rowOff>133350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90550" y="102393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38100</xdr:rowOff>
    </xdr:from>
    <xdr:to>
      <xdr:col>5</xdr:col>
      <xdr:colOff>2038350</xdr:colOff>
      <xdr:row>66</xdr:row>
      <xdr:rowOff>114300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90550" y="150304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57150</xdr:rowOff>
    </xdr:from>
    <xdr:to>
      <xdr:col>5</xdr:col>
      <xdr:colOff>2038350</xdr:colOff>
      <xdr:row>24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90550" y="5429250"/>
          <a:ext cx="108966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38100</xdr:rowOff>
    </xdr:from>
    <xdr:to>
      <xdr:col>5</xdr:col>
      <xdr:colOff>2038350</xdr:colOff>
      <xdr:row>45</xdr:row>
      <xdr:rowOff>114300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90550" y="10220325"/>
          <a:ext cx="108966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66</xdr:row>
      <xdr:rowOff>57150</xdr:rowOff>
    </xdr:from>
    <xdr:to>
      <xdr:col>5</xdr:col>
      <xdr:colOff>2028825</xdr:colOff>
      <xdr:row>66</xdr:row>
      <xdr:rowOff>133350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81025" y="15049500"/>
          <a:ext cx="108966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47625</xdr:rowOff>
    </xdr:from>
    <xdr:to>
      <xdr:col>5</xdr:col>
      <xdr:colOff>2038350</xdr:colOff>
      <xdr:row>19</xdr:row>
      <xdr:rowOff>104775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90550" y="4791075"/>
          <a:ext cx="103632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35</xdr:row>
      <xdr:rowOff>66675</xdr:rowOff>
    </xdr:from>
    <xdr:to>
      <xdr:col>5</xdr:col>
      <xdr:colOff>2028825</xdr:colOff>
      <xdr:row>35</xdr:row>
      <xdr:rowOff>114300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81025" y="8582025"/>
          <a:ext cx="10363200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57150</xdr:rowOff>
    </xdr:from>
    <xdr:to>
      <xdr:col>5</xdr:col>
      <xdr:colOff>2038350</xdr:colOff>
      <xdr:row>51</xdr:row>
      <xdr:rowOff>95250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90550" y="12344400"/>
          <a:ext cx="10363200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38100</xdr:rowOff>
    </xdr:from>
    <xdr:to>
      <xdr:col>5</xdr:col>
      <xdr:colOff>2038350</xdr:colOff>
      <xdr:row>19</xdr:row>
      <xdr:rowOff>104775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590550" y="4905375"/>
          <a:ext cx="10363200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35</xdr:row>
      <xdr:rowOff>38100</xdr:rowOff>
    </xdr:from>
    <xdr:to>
      <xdr:col>5</xdr:col>
      <xdr:colOff>2038350</xdr:colOff>
      <xdr:row>35</xdr:row>
      <xdr:rowOff>104775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590550" y="9039225"/>
          <a:ext cx="10363200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38100</xdr:rowOff>
    </xdr:from>
    <xdr:to>
      <xdr:col>5</xdr:col>
      <xdr:colOff>2038350</xdr:colOff>
      <xdr:row>51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590550" y="13211175"/>
          <a:ext cx="10363200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51</xdr:row>
      <xdr:rowOff>66675</xdr:rowOff>
    </xdr:from>
    <xdr:to>
      <xdr:col>5</xdr:col>
      <xdr:colOff>2047874</xdr:colOff>
      <xdr:row>51</xdr:row>
      <xdr:rowOff>114300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609599" y="11963400"/>
          <a:ext cx="106203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35</xdr:row>
      <xdr:rowOff>57150</xdr:rowOff>
    </xdr:from>
    <xdr:to>
      <xdr:col>5</xdr:col>
      <xdr:colOff>1990724</xdr:colOff>
      <xdr:row>35</xdr:row>
      <xdr:rowOff>104775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590549" y="7915275"/>
          <a:ext cx="105822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19</xdr:row>
      <xdr:rowOff>47625</xdr:rowOff>
    </xdr:from>
    <xdr:to>
      <xdr:col>5</xdr:col>
      <xdr:colOff>1990724</xdr:colOff>
      <xdr:row>19</xdr:row>
      <xdr:rowOff>93344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590549" y="4362450"/>
          <a:ext cx="105822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7"/>
  <sheetViews>
    <sheetView topLeftCell="A91" zoomScaleNormal="100" workbookViewId="0">
      <selection activeCell="B15" sqref="B15:F15"/>
    </sheetView>
  </sheetViews>
  <sheetFormatPr defaultColWidth="8.85546875" defaultRowHeight="15"/>
  <cols>
    <col min="1" max="1" width="8.85546875" style="10"/>
    <col min="2" max="2" width="50.7109375" style="10" customWidth="1"/>
    <col min="3" max="4" width="26.7109375" style="10" customWidth="1"/>
    <col min="5" max="5" width="20.7109375" style="10" customWidth="1"/>
    <col min="6" max="6" width="30.7109375" style="10" customWidth="1"/>
    <col min="7" max="7" width="20.85546875" style="10" customWidth="1"/>
    <col min="8" max="8" width="17.28515625" style="10" customWidth="1"/>
    <col min="9" max="9" width="17.85546875" style="10" customWidth="1"/>
    <col min="10" max="10" width="21.85546875" style="10" customWidth="1"/>
    <col min="11" max="16384" width="8.85546875" style="10"/>
  </cols>
  <sheetData>
    <row r="2" spans="2:7">
      <c r="B2" s="74" t="s">
        <v>102</v>
      </c>
      <c r="C2" s="74"/>
      <c r="D2" s="74"/>
      <c r="E2" s="74"/>
      <c r="F2" s="74"/>
    </row>
    <row r="3" spans="2:7">
      <c r="B3" s="77" t="s">
        <v>37</v>
      </c>
      <c r="C3" s="78"/>
      <c r="D3" s="78"/>
      <c r="E3" s="78"/>
      <c r="F3" s="78"/>
    </row>
    <row r="4" spans="2:7">
      <c r="B4" s="56"/>
      <c r="C4" s="57"/>
      <c r="D4" s="57"/>
      <c r="E4" s="57"/>
      <c r="F4" s="57"/>
    </row>
    <row r="5" spans="2:7">
      <c r="B5" s="75"/>
      <c r="C5" s="75"/>
      <c r="D5" s="75"/>
      <c r="E5" s="75"/>
      <c r="F5" s="75"/>
    </row>
    <row r="6" spans="2:7" ht="15" customHeight="1">
      <c r="B6" s="76" t="s">
        <v>14</v>
      </c>
      <c r="C6" s="76"/>
      <c r="D6" s="76"/>
      <c r="E6" s="76"/>
      <c r="F6" s="76"/>
    </row>
    <row r="7" spans="2:7" ht="42.6" customHeight="1">
      <c r="B7" s="31" t="s">
        <v>63</v>
      </c>
      <c r="C7" s="12" t="s">
        <v>5</v>
      </c>
      <c r="D7" s="12" t="s">
        <v>6</v>
      </c>
      <c r="E7" s="12" t="s">
        <v>7</v>
      </c>
      <c r="F7" s="12" t="s">
        <v>10</v>
      </c>
    </row>
    <row r="8" spans="2:7" ht="15" customHeight="1">
      <c r="B8" s="13" t="s">
        <v>0</v>
      </c>
      <c r="C8" s="73">
        <v>0</v>
      </c>
      <c r="D8" s="73">
        <v>77118.98</v>
      </c>
      <c r="E8" s="73">
        <v>1239.4000000000001</v>
      </c>
      <c r="F8" s="14">
        <f t="shared" ref="F8:F12" si="0">SUM(C8:E8)</f>
        <v>78358.37999999999</v>
      </c>
    </row>
    <row r="9" spans="2:7" ht="15" customHeight="1">
      <c r="B9" s="13" t="s">
        <v>1</v>
      </c>
      <c r="C9" s="73">
        <v>1013115046.8799998</v>
      </c>
      <c r="D9" s="73">
        <v>785776286.05999994</v>
      </c>
      <c r="E9" s="73">
        <v>162636284.95000002</v>
      </c>
      <c r="F9" s="14">
        <f t="shared" si="0"/>
        <v>1961527617.8899996</v>
      </c>
    </row>
    <row r="10" spans="2:7" ht="15" customHeight="1">
      <c r="B10" s="13" t="s">
        <v>2</v>
      </c>
      <c r="C10" s="73">
        <v>1673142.05</v>
      </c>
      <c r="D10" s="73">
        <v>0</v>
      </c>
      <c r="E10" s="73">
        <v>0</v>
      </c>
      <c r="F10" s="14">
        <f t="shared" si="0"/>
        <v>1673142.05</v>
      </c>
    </row>
    <row r="11" spans="2:7" ht="15" customHeight="1">
      <c r="B11" s="13" t="s">
        <v>3</v>
      </c>
      <c r="C11" s="73">
        <v>506784.4</v>
      </c>
      <c r="D11" s="73">
        <v>33435.599999999999</v>
      </c>
      <c r="E11" s="73">
        <v>1449334.75</v>
      </c>
      <c r="F11" s="14">
        <f t="shared" si="0"/>
        <v>1989554.75</v>
      </c>
    </row>
    <row r="12" spans="2:7" ht="15" customHeight="1" thickBot="1">
      <c r="B12" s="13" t="s">
        <v>4</v>
      </c>
      <c r="C12" s="73">
        <v>409209393.02000004</v>
      </c>
      <c r="D12" s="73">
        <v>338732166.76000005</v>
      </c>
      <c r="E12" s="73">
        <v>240623178.07000005</v>
      </c>
      <c r="F12" s="14">
        <f t="shared" si="0"/>
        <v>988564737.85000014</v>
      </c>
    </row>
    <row r="13" spans="2:7" ht="16.5" thickBot="1">
      <c r="B13" s="15" t="s">
        <v>8</v>
      </c>
      <c r="C13" s="16">
        <f>SUM(C8:C12)</f>
        <v>1424504366.3499997</v>
      </c>
      <c r="D13" s="16">
        <f t="shared" ref="D13:F13" si="1">SUM(D8:D12)</f>
        <v>1124619007.4000001</v>
      </c>
      <c r="E13" s="16">
        <f t="shared" si="1"/>
        <v>404710037.17000008</v>
      </c>
      <c r="F13" s="16">
        <f t="shared" si="1"/>
        <v>2953833410.9200001</v>
      </c>
      <c r="G13" s="34"/>
    </row>
    <row r="14" spans="2:7">
      <c r="F14" s="34" t="s">
        <v>9</v>
      </c>
    </row>
    <row r="15" spans="2:7">
      <c r="B15" s="75"/>
      <c r="C15" s="75"/>
      <c r="D15" s="75"/>
      <c r="E15" s="75"/>
      <c r="F15" s="75"/>
    </row>
    <row r="16" spans="2:7">
      <c r="B16" s="76" t="s">
        <v>15</v>
      </c>
      <c r="C16" s="76"/>
      <c r="D16" s="76"/>
      <c r="E16" s="76"/>
      <c r="F16" s="76"/>
    </row>
    <row r="17" spans="2:10" ht="52.9" customHeight="1">
      <c r="B17" s="31" t="s">
        <v>63</v>
      </c>
      <c r="C17" s="12" t="s">
        <v>5</v>
      </c>
      <c r="D17" s="12" t="s">
        <v>6</v>
      </c>
      <c r="E17" s="12" t="s">
        <v>7</v>
      </c>
      <c r="F17" s="12" t="s">
        <v>10</v>
      </c>
    </row>
    <row r="18" spans="2:10" ht="15" customHeight="1">
      <c r="B18" s="13" t="s">
        <v>0</v>
      </c>
      <c r="C18" s="73">
        <v>0</v>
      </c>
      <c r="D18" s="73">
        <v>0</v>
      </c>
      <c r="E18" s="73">
        <v>0</v>
      </c>
      <c r="F18" s="14">
        <f t="shared" ref="F18:F22" si="2">SUM(C18:E18)</f>
        <v>0</v>
      </c>
      <c r="G18" s="34" t="s">
        <v>9</v>
      </c>
    </row>
    <row r="19" spans="2:10" ht="15" customHeight="1">
      <c r="B19" s="13" t="s">
        <v>1</v>
      </c>
      <c r="C19" s="73">
        <v>229117800.13999999</v>
      </c>
      <c r="D19" s="73">
        <v>42231903.480000004</v>
      </c>
      <c r="E19" s="73">
        <v>131846988.96999998</v>
      </c>
      <c r="F19" s="14">
        <f t="shared" si="2"/>
        <v>403196692.58999997</v>
      </c>
      <c r="G19" s="34" t="s">
        <v>9</v>
      </c>
    </row>
    <row r="20" spans="2:10" ht="15" customHeight="1">
      <c r="B20" s="13" t="s">
        <v>2</v>
      </c>
      <c r="C20" s="73">
        <v>243329.77</v>
      </c>
      <c r="D20" s="73">
        <v>400000</v>
      </c>
      <c r="E20" s="73">
        <v>266993.00999999995</v>
      </c>
      <c r="F20" s="14">
        <f t="shared" si="2"/>
        <v>910322.78</v>
      </c>
      <c r="G20" s="34" t="s">
        <v>9</v>
      </c>
    </row>
    <row r="21" spans="2:10" ht="15" customHeight="1">
      <c r="B21" s="13" t="s">
        <v>3</v>
      </c>
      <c r="C21" s="73">
        <v>326866.59999999998</v>
      </c>
      <c r="D21" s="73">
        <v>0</v>
      </c>
      <c r="E21" s="73">
        <v>679096</v>
      </c>
      <c r="F21" s="14">
        <f t="shared" si="2"/>
        <v>1005962.6</v>
      </c>
      <c r="G21" s="34" t="s">
        <v>9</v>
      </c>
    </row>
    <row r="22" spans="2:10" ht="15" customHeight="1" thickBot="1">
      <c r="B22" s="13" t="s">
        <v>4</v>
      </c>
      <c r="C22" s="73">
        <v>31684823.899999999</v>
      </c>
      <c r="D22" s="73">
        <v>1032314.9299999999</v>
      </c>
      <c r="E22" s="73">
        <v>2265045.3499999996</v>
      </c>
      <c r="F22" s="14">
        <f t="shared" si="2"/>
        <v>34982184.18</v>
      </c>
      <c r="G22" s="34" t="s">
        <v>9</v>
      </c>
    </row>
    <row r="23" spans="2:10" ht="16.5" thickBot="1">
      <c r="B23" s="15" t="s">
        <v>8</v>
      </c>
      <c r="C23" s="16">
        <f>SUM(C18:C22)</f>
        <v>261372820.41</v>
      </c>
      <c r="D23" s="16">
        <f t="shared" ref="D23:F23" si="3">SUM(D18:D22)</f>
        <v>43664218.410000004</v>
      </c>
      <c r="E23" s="16">
        <f t="shared" si="3"/>
        <v>135058123.32999998</v>
      </c>
      <c r="F23" s="16">
        <f t="shared" si="3"/>
        <v>440095162.14999998</v>
      </c>
      <c r="G23" s="34" t="s">
        <v>9</v>
      </c>
    </row>
    <row r="24" spans="2:10">
      <c r="F24" s="34" t="s">
        <v>9</v>
      </c>
      <c r="G24" s="34"/>
    </row>
    <row r="25" spans="2:10">
      <c r="B25" s="75" t="s">
        <v>9</v>
      </c>
      <c r="C25" s="75"/>
      <c r="D25" s="75"/>
      <c r="E25" s="75"/>
      <c r="F25" s="75"/>
    </row>
    <row r="26" spans="2:10">
      <c r="B26" s="76" t="s">
        <v>73</v>
      </c>
      <c r="C26" s="76"/>
      <c r="D26" s="76"/>
      <c r="E26" s="76"/>
      <c r="F26" s="76"/>
    </row>
    <row r="27" spans="2:10" ht="51.75" customHeight="1">
      <c r="B27" s="31" t="s">
        <v>63</v>
      </c>
      <c r="C27" s="12" t="s">
        <v>5</v>
      </c>
      <c r="D27" s="12" t="s">
        <v>6</v>
      </c>
      <c r="E27" s="12" t="s">
        <v>7</v>
      </c>
      <c r="F27" s="12" t="s">
        <v>10</v>
      </c>
    </row>
    <row r="28" spans="2:10" ht="15" customHeight="1">
      <c r="B28" s="13" t="s">
        <v>0</v>
      </c>
      <c r="C28" s="73">
        <v>0</v>
      </c>
      <c r="D28" s="73">
        <v>77118.98</v>
      </c>
      <c r="E28" s="73">
        <v>1239.4000000000001</v>
      </c>
      <c r="F28" s="14">
        <f t="shared" ref="F28:F31" si="4">SUM(C28:E28)</f>
        <v>78358.37999999999</v>
      </c>
      <c r="G28" s="34"/>
      <c r="H28" s="34"/>
      <c r="I28" s="34"/>
      <c r="J28" s="34"/>
    </row>
    <row r="29" spans="2:10" ht="15" customHeight="1">
      <c r="B29" s="13" t="s">
        <v>1</v>
      </c>
      <c r="C29" s="73">
        <v>1242232847.0199997</v>
      </c>
      <c r="D29" s="73">
        <v>828008189.53999996</v>
      </c>
      <c r="E29" s="73">
        <v>294483273.91999996</v>
      </c>
      <c r="F29" s="14">
        <f t="shared" si="4"/>
        <v>2364724310.4799995</v>
      </c>
      <c r="G29" s="34"/>
      <c r="H29" s="34"/>
      <c r="I29" s="34"/>
      <c r="J29" s="34"/>
    </row>
    <row r="30" spans="2:10" ht="15" customHeight="1">
      <c r="B30" s="13" t="s">
        <v>2</v>
      </c>
      <c r="C30" s="73">
        <v>1916471.82</v>
      </c>
      <c r="D30" s="73">
        <v>400000</v>
      </c>
      <c r="E30" s="73">
        <v>266993.00999999995</v>
      </c>
      <c r="F30" s="14">
        <f t="shared" si="4"/>
        <v>2583464.83</v>
      </c>
      <c r="G30" s="34"/>
      <c r="H30" s="34"/>
      <c r="I30" s="34"/>
      <c r="J30" s="34"/>
    </row>
    <row r="31" spans="2:10" ht="15" customHeight="1">
      <c r="B31" s="13" t="s">
        <v>3</v>
      </c>
      <c r="C31" s="73">
        <v>833651</v>
      </c>
      <c r="D31" s="73">
        <v>33435.599999999999</v>
      </c>
      <c r="E31" s="73">
        <v>2128430.75</v>
      </c>
      <c r="F31" s="14">
        <f t="shared" si="4"/>
        <v>2995517.35</v>
      </c>
      <c r="G31" s="34"/>
      <c r="H31" s="34"/>
      <c r="I31" s="34"/>
      <c r="J31" s="34"/>
    </row>
    <row r="32" spans="2:10" ht="15" customHeight="1" thickBot="1">
      <c r="B32" s="13" t="s">
        <v>4</v>
      </c>
      <c r="C32" s="73">
        <v>440894216.91999996</v>
      </c>
      <c r="D32" s="73">
        <v>339764481.69000006</v>
      </c>
      <c r="E32" s="73">
        <v>242888223.42000002</v>
      </c>
      <c r="F32" s="14">
        <f>SUM(C32:E32)</f>
        <v>1023546922.03</v>
      </c>
      <c r="G32" s="34"/>
      <c r="H32" s="34"/>
      <c r="I32" s="34"/>
      <c r="J32" s="34"/>
    </row>
    <row r="33" spans="2:10" ht="16.5" thickBot="1">
      <c r="B33" s="15" t="s">
        <v>8</v>
      </c>
      <c r="C33" s="16">
        <f>SUM(C28:C32)</f>
        <v>1685877186.7599998</v>
      </c>
      <c r="D33" s="16">
        <f>SUM(D13,D23)</f>
        <v>1168283225.8100002</v>
      </c>
      <c r="E33" s="16">
        <f t="shared" ref="E33" si="5">SUM(E28:E32)</f>
        <v>539768160.5</v>
      </c>
      <c r="F33" s="16">
        <f>SUM(C33:E33)</f>
        <v>3393928573.0699997</v>
      </c>
      <c r="G33" s="34"/>
      <c r="H33" s="34"/>
      <c r="I33" s="34"/>
      <c r="J33" s="34"/>
    </row>
    <row r="34" spans="2:10">
      <c r="B34" s="33"/>
      <c r="C34" s="42" t="s">
        <v>9</v>
      </c>
      <c r="D34" s="42" t="s">
        <v>9</v>
      </c>
      <c r="E34" s="42" t="s">
        <v>9</v>
      </c>
      <c r="F34" s="42" t="s">
        <v>9</v>
      </c>
      <c r="G34" s="34"/>
      <c r="J34" s="34"/>
    </row>
    <row r="35" spans="2:10">
      <c r="B35" s="75"/>
      <c r="C35" s="75"/>
      <c r="D35" s="75"/>
      <c r="E35" s="75"/>
      <c r="F35" s="75"/>
      <c r="G35" s="34" t="s">
        <v>9</v>
      </c>
    </row>
    <row r="36" spans="2:10">
      <c r="B36" s="76" t="s">
        <v>12</v>
      </c>
      <c r="C36" s="76"/>
      <c r="D36" s="76"/>
      <c r="E36" s="76"/>
      <c r="F36" s="76"/>
      <c r="G36" s="34"/>
    </row>
    <row r="37" spans="2:10" ht="31.5">
      <c r="B37" s="31" t="s">
        <v>63</v>
      </c>
      <c r="C37" s="12" t="s">
        <v>5</v>
      </c>
      <c r="D37" s="12" t="s">
        <v>6</v>
      </c>
      <c r="E37" s="12" t="s">
        <v>7</v>
      </c>
      <c r="F37" s="12" t="s">
        <v>10</v>
      </c>
    </row>
    <row r="38" spans="2:10" ht="15" customHeight="1">
      <c r="B38" s="13" t="s">
        <v>0</v>
      </c>
      <c r="C38" s="73">
        <v>0</v>
      </c>
      <c r="D38" s="73">
        <v>64573.54</v>
      </c>
      <c r="E38" s="73">
        <v>0</v>
      </c>
      <c r="F38" s="14">
        <f t="shared" ref="F38:F42" si="6">SUM(C38:E38)</f>
        <v>64573.54</v>
      </c>
    </row>
    <row r="39" spans="2:10" ht="15" customHeight="1">
      <c r="B39" s="13" t="s">
        <v>1</v>
      </c>
      <c r="C39" s="73">
        <v>955854388.71000004</v>
      </c>
      <c r="D39" s="73">
        <v>623376691.17000008</v>
      </c>
      <c r="E39" s="73">
        <v>122714652.36000001</v>
      </c>
      <c r="F39" s="14">
        <f t="shared" si="6"/>
        <v>1701945732.2400002</v>
      </c>
    </row>
    <row r="40" spans="2:10" ht="15" customHeight="1">
      <c r="B40" s="13" t="s">
        <v>2</v>
      </c>
      <c r="C40" s="73">
        <v>1500484.62</v>
      </c>
      <c r="D40" s="73">
        <v>0</v>
      </c>
      <c r="E40" s="73">
        <v>0</v>
      </c>
      <c r="F40" s="14">
        <f t="shared" si="6"/>
        <v>1500484.62</v>
      </c>
    </row>
    <row r="41" spans="2:10" ht="15" customHeight="1">
      <c r="B41" s="13" t="s">
        <v>3</v>
      </c>
      <c r="C41" s="73">
        <v>310700</v>
      </c>
      <c r="D41" s="73">
        <v>3000</v>
      </c>
      <c r="E41" s="73">
        <v>186288.44</v>
      </c>
      <c r="F41" s="14">
        <f t="shared" si="6"/>
        <v>499988.44</v>
      </c>
    </row>
    <row r="42" spans="2:10" ht="15" customHeight="1" thickBot="1">
      <c r="B42" s="13" t="s">
        <v>4</v>
      </c>
      <c r="C42" s="73">
        <v>316596709.60999995</v>
      </c>
      <c r="D42" s="73">
        <v>212301108.63</v>
      </c>
      <c r="E42" s="73">
        <v>179814211.59999999</v>
      </c>
      <c r="F42" s="14">
        <f t="shared" si="6"/>
        <v>708712029.83999991</v>
      </c>
    </row>
    <row r="43" spans="2:10" ht="16.5" thickBot="1">
      <c r="B43" s="15" t="s">
        <v>8</v>
      </c>
      <c r="C43" s="16">
        <f>SUM(C38:C42)</f>
        <v>1274262282.9400001</v>
      </c>
      <c r="D43" s="16">
        <f>SUM(D38:D42)</f>
        <v>835745373.34000003</v>
      </c>
      <c r="E43" s="16">
        <f>SUM(E38:E42)</f>
        <v>302715152.39999998</v>
      </c>
      <c r="F43" s="16">
        <f>SUM(F38:F42)</f>
        <v>2412722808.6800003</v>
      </c>
    </row>
    <row r="44" spans="2:10">
      <c r="F44" s="34" t="s">
        <v>9</v>
      </c>
    </row>
    <row r="45" spans="2:10">
      <c r="B45" s="75"/>
      <c r="C45" s="75"/>
      <c r="D45" s="75"/>
      <c r="E45" s="75"/>
      <c r="F45" s="75"/>
    </row>
    <row r="46" spans="2:10">
      <c r="B46" s="55" t="s">
        <v>18</v>
      </c>
      <c r="C46" s="55"/>
      <c r="D46" s="55"/>
      <c r="E46" s="55"/>
      <c r="F46" s="55"/>
    </row>
    <row r="47" spans="2:10" ht="31.5">
      <c r="B47" s="31" t="s">
        <v>63</v>
      </c>
      <c r="C47" s="12" t="s">
        <v>5</v>
      </c>
      <c r="D47" s="12" t="s">
        <v>6</v>
      </c>
      <c r="E47" s="12" t="s">
        <v>7</v>
      </c>
      <c r="F47" s="12" t="s">
        <v>10</v>
      </c>
    </row>
    <row r="48" spans="2:10" ht="15" customHeight="1">
      <c r="B48" s="13" t="s">
        <v>0</v>
      </c>
      <c r="C48" s="73">
        <v>0</v>
      </c>
      <c r="D48" s="73">
        <v>0</v>
      </c>
      <c r="E48" s="73">
        <v>0</v>
      </c>
      <c r="F48" s="14">
        <f t="shared" ref="F48:F52" si="7">SUM(C48:E48)</f>
        <v>0</v>
      </c>
    </row>
    <row r="49" spans="2:10" ht="15" customHeight="1">
      <c r="B49" s="13" t="s">
        <v>1</v>
      </c>
      <c r="C49" s="73">
        <v>131291655.58000001</v>
      </c>
      <c r="D49" s="73">
        <v>38644852.210000001</v>
      </c>
      <c r="E49" s="73">
        <v>122881475.17</v>
      </c>
      <c r="F49" s="14">
        <f t="shared" si="7"/>
        <v>292817982.96000004</v>
      </c>
    </row>
    <row r="50" spans="2:10" ht="15" customHeight="1">
      <c r="B50" s="13" t="s">
        <v>2</v>
      </c>
      <c r="C50" s="73">
        <v>241893.37000000002</v>
      </c>
      <c r="D50" s="73">
        <v>200000</v>
      </c>
      <c r="E50" s="73">
        <v>266993.00999999995</v>
      </c>
      <c r="F50" s="14">
        <f t="shared" si="7"/>
        <v>708886.37999999989</v>
      </c>
    </row>
    <row r="51" spans="2:10" ht="15" customHeight="1">
      <c r="B51" s="13" t="s">
        <v>3</v>
      </c>
      <c r="C51" s="73">
        <v>1158.48</v>
      </c>
      <c r="D51" s="73">
        <v>0</v>
      </c>
      <c r="E51" s="73">
        <v>677045</v>
      </c>
      <c r="F51" s="14">
        <f t="shared" si="7"/>
        <v>678203.48</v>
      </c>
    </row>
    <row r="52" spans="2:10" ht="15" customHeight="1" thickBot="1">
      <c r="B52" s="13" t="s">
        <v>4</v>
      </c>
      <c r="C52" s="73">
        <v>13921848.379999999</v>
      </c>
      <c r="D52" s="73">
        <v>439146.19</v>
      </c>
      <c r="E52" s="73">
        <v>747796</v>
      </c>
      <c r="F52" s="14">
        <f t="shared" si="7"/>
        <v>15108790.569999998</v>
      </c>
    </row>
    <row r="53" spans="2:10" ht="16.5" thickBot="1">
      <c r="B53" s="15" t="s">
        <v>8</v>
      </c>
      <c r="C53" s="16">
        <f>SUM(C48:C52)</f>
        <v>145456555.81000003</v>
      </c>
      <c r="D53" s="16">
        <f>SUM(D48:D52)</f>
        <v>39283998.399999999</v>
      </c>
      <c r="E53" s="16">
        <f>SUM(E48:E52)</f>
        <v>124573309.18000001</v>
      </c>
      <c r="F53" s="16">
        <f>SUM(F48:F52)</f>
        <v>309313863.39000005</v>
      </c>
    </row>
    <row r="54" spans="2:10">
      <c r="F54" s="34" t="s">
        <v>9</v>
      </c>
    </row>
    <row r="55" spans="2:10">
      <c r="B55" s="75"/>
      <c r="C55" s="75"/>
      <c r="D55" s="75"/>
      <c r="E55" s="75"/>
      <c r="F55" s="75"/>
    </row>
    <row r="56" spans="2:10">
      <c r="B56" s="76" t="s">
        <v>74</v>
      </c>
      <c r="C56" s="76"/>
      <c r="D56" s="76"/>
      <c r="E56" s="76"/>
      <c r="F56" s="76"/>
    </row>
    <row r="57" spans="2:10" ht="31.5">
      <c r="B57" s="31" t="s">
        <v>63</v>
      </c>
      <c r="C57" s="12" t="s">
        <v>5</v>
      </c>
      <c r="D57" s="12" t="s">
        <v>6</v>
      </c>
      <c r="E57" s="12" t="s">
        <v>7</v>
      </c>
      <c r="F57" s="12" t="s">
        <v>10</v>
      </c>
    </row>
    <row r="58" spans="2:10" ht="15" customHeight="1">
      <c r="B58" s="13" t="s">
        <v>0</v>
      </c>
      <c r="C58" s="73">
        <f>SUM(C38,C48)</f>
        <v>0</v>
      </c>
      <c r="D58" s="73">
        <f t="shared" ref="D58:E58" si="8">SUM(D38,D48)</f>
        <v>64573.54</v>
      </c>
      <c r="E58" s="73">
        <f t="shared" si="8"/>
        <v>0</v>
      </c>
      <c r="F58" s="14">
        <f t="shared" ref="F58" si="9">SUM(C58:E58)</f>
        <v>64573.54</v>
      </c>
      <c r="G58" s="34"/>
      <c r="H58" s="34"/>
      <c r="I58" s="34"/>
      <c r="J58" s="34"/>
    </row>
    <row r="59" spans="2:10" ht="15" customHeight="1">
      <c r="B59" s="13" t="s">
        <v>1</v>
      </c>
      <c r="C59" s="73">
        <f t="shared" ref="C59:E62" si="10">SUM(C39,C49)</f>
        <v>1087146044.29</v>
      </c>
      <c r="D59" s="73">
        <f t="shared" si="10"/>
        <v>662021543.38000011</v>
      </c>
      <c r="E59" s="73">
        <f t="shared" si="10"/>
        <v>245596127.53000003</v>
      </c>
      <c r="F59" s="14">
        <f t="shared" ref="F59:F62" si="11">SUM(C59:E59)</f>
        <v>1994763715.2</v>
      </c>
      <c r="G59" s="34"/>
      <c r="H59" s="34"/>
      <c r="I59" s="34"/>
      <c r="J59" s="34"/>
    </row>
    <row r="60" spans="2:10" ht="15" customHeight="1">
      <c r="B60" s="13" t="s">
        <v>2</v>
      </c>
      <c r="C60" s="73">
        <f t="shared" si="10"/>
        <v>1742377.9900000002</v>
      </c>
      <c r="D60" s="73">
        <f t="shared" si="10"/>
        <v>200000</v>
      </c>
      <c r="E60" s="73">
        <f t="shared" si="10"/>
        <v>266993.00999999995</v>
      </c>
      <c r="F60" s="14">
        <f t="shared" si="11"/>
        <v>2209371</v>
      </c>
      <c r="G60" s="34"/>
      <c r="H60" s="34"/>
      <c r="I60" s="34"/>
      <c r="J60" s="34"/>
    </row>
    <row r="61" spans="2:10" ht="15" customHeight="1">
      <c r="B61" s="13" t="s">
        <v>3</v>
      </c>
      <c r="C61" s="73">
        <f t="shared" si="10"/>
        <v>311858.48</v>
      </c>
      <c r="D61" s="73">
        <f t="shared" si="10"/>
        <v>3000</v>
      </c>
      <c r="E61" s="73">
        <f t="shared" si="10"/>
        <v>863333.44</v>
      </c>
      <c r="F61" s="14">
        <f t="shared" si="11"/>
        <v>1178191.92</v>
      </c>
      <c r="G61" s="34"/>
      <c r="H61" s="34"/>
      <c r="I61" s="34"/>
      <c r="J61" s="34"/>
    </row>
    <row r="62" spans="2:10" ht="15" customHeight="1" thickBot="1">
      <c r="B62" s="13" t="s">
        <v>4</v>
      </c>
      <c r="C62" s="73">
        <f t="shared" si="10"/>
        <v>330518557.98999995</v>
      </c>
      <c r="D62" s="73">
        <f t="shared" si="10"/>
        <v>212740254.81999999</v>
      </c>
      <c r="E62" s="73">
        <f t="shared" si="10"/>
        <v>180562007.59999999</v>
      </c>
      <c r="F62" s="14">
        <f t="shared" si="11"/>
        <v>723820820.40999997</v>
      </c>
      <c r="G62" s="34"/>
      <c r="H62" s="34"/>
      <c r="I62" s="34"/>
      <c r="J62" s="34"/>
    </row>
    <row r="63" spans="2:10" ht="16.5" thickBot="1">
      <c r="B63" s="15" t="s">
        <v>8</v>
      </c>
      <c r="C63" s="16">
        <f>SUM(C58:C62)</f>
        <v>1419718838.75</v>
      </c>
      <c r="D63" s="16">
        <f>SUM(D58:D62)</f>
        <v>875029371.74000001</v>
      </c>
      <c r="E63" s="16">
        <f>SUM(E58:E62)</f>
        <v>427288461.58000004</v>
      </c>
      <c r="F63" s="16">
        <f>SUM(F58:F62)</f>
        <v>2722036672.0700002</v>
      </c>
      <c r="G63" s="34"/>
      <c r="H63" s="34"/>
      <c r="I63" s="34"/>
      <c r="J63" s="34"/>
    </row>
    <row r="64" spans="2:10" s="30" customFormat="1">
      <c r="C64" s="37" t="s">
        <v>9</v>
      </c>
      <c r="D64" s="37" t="s">
        <v>9</v>
      </c>
      <c r="E64" s="37" t="s">
        <v>9</v>
      </c>
      <c r="F64" s="37" t="s">
        <v>9</v>
      </c>
      <c r="J64" s="37"/>
    </row>
    <row r="65" spans="2:7" s="30" customFormat="1"/>
    <row r="66" spans="2:7">
      <c r="B66" s="79" t="s">
        <v>40</v>
      </c>
      <c r="C66" s="79"/>
      <c r="D66" s="79"/>
      <c r="E66" s="79"/>
      <c r="F66" s="79"/>
    </row>
    <row r="67" spans="2:7" ht="31.5">
      <c r="B67" s="31" t="s">
        <v>63</v>
      </c>
      <c r="C67" s="12" t="s">
        <v>5</v>
      </c>
      <c r="D67" s="12" t="s">
        <v>6</v>
      </c>
      <c r="E67" s="12" t="s">
        <v>7</v>
      </c>
      <c r="F67" s="12" t="s">
        <v>10</v>
      </c>
    </row>
    <row r="68" spans="2:7" ht="15" customHeight="1">
      <c r="B68" s="13" t="s">
        <v>0</v>
      </c>
      <c r="C68" s="73">
        <v>0</v>
      </c>
      <c r="D68" s="73">
        <v>1461.76</v>
      </c>
      <c r="E68" s="73">
        <v>0</v>
      </c>
      <c r="F68" s="14">
        <f t="shared" ref="F68:F72" si="12">SUM(C68:E68)</f>
        <v>1461.76</v>
      </c>
    </row>
    <row r="69" spans="2:7" ht="15" customHeight="1">
      <c r="B69" s="13" t="s">
        <v>1</v>
      </c>
      <c r="C69" s="73">
        <v>144832578.15000001</v>
      </c>
      <c r="D69" s="73">
        <v>114659976.39000002</v>
      </c>
      <c r="E69" s="73">
        <v>36669104.089999996</v>
      </c>
      <c r="F69" s="14">
        <f>SUM(C69:E69)</f>
        <v>296161658.63</v>
      </c>
    </row>
    <row r="70" spans="2:7" ht="15" customHeight="1">
      <c r="B70" s="13" t="s">
        <v>2</v>
      </c>
      <c r="C70" s="73">
        <v>69215.070000000007</v>
      </c>
      <c r="D70" s="73">
        <v>200000</v>
      </c>
      <c r="E70" s="73">
        <v>0</v>
      </c>
      <c r="F70" s="14">
        <f t="shared" si="12"/>
        <v>269215.07</v>
      </c>
    </row>
    <row r="71" spans="2:7" ht="15" customHeight="1">
      <c r="B71" s="13" t="s">
        <v>3</v>
      </c>
      <c r="C71" s="73">
        <v>322407.3</v>
      </c>
      <c r="D71" s="73">
        <v>49296.76</v>
      </c>
      <c r="E71" s="73">
        <v>282770.15000000002</v>
      </c>
      <c r="F71" s="14">
        <f t="shared" si="12"/>
        <v>654474.21</v>
      </c>
    </row>
    <row r="72" spans="2:7" ht="15" customHeight="1" thickBot="1">
      <c r="B72" s="13" t="s">
        <v>4</v>
      </c>
      <c r="C72" s="73">
        <v>94839214.960000023</v>
      </c>
      <c r="D72" s="73">
        <v>71373644.950000003</v>
      </c>
      <c r="E72" s="73">
        <v>57206425.320000008</v>
      </c>
      <c r="F72" s="14">
        <f t="shared" si="12"/>
        <v>223419285.23000002</v>
      </c>
    </row>
    <row r="73" spans="2:7" ht="16.5" thickBot="1">
      <c r="B73" s="15" t="s">
        <v>8</v>
      </c>
      <c r="C73" s="16">
        <f>SUM(C68:C72)</f>
        <v>240063415.48000002</v>
      </c>
      <c r="D73" s="16">
        <f t="shared" ref="D73:E73" si="13">SUM(D68:D72)</f>
        <v>186284379.86000001</v>
      </c>
      <c r="E73" s="16">
        <f t="shared" si="13"/>
        <v>94158299.560000002</v>
      </c>
      <c r="F73" s="59">
        <f>SUM(F68:F72)</f>
        <v>520506094.89999998</v>
      </c>
    </row>
    <row r="74" spans="2:7">
      <c r="C74" s="34" t="s">
        <v>9</v>
      </c>
      <c r="D74" s="34" t="s">
        <v>9</v>
      </c>
      <c r="E74" s="34" t="s">
        <v>9</v>
      </c>
      <c r="F74" s="34" t="s">
        <v>9</v>
      </c>
    </row>
    <row r="75" spans="2:7">
      <c r="B75" s="75"/>
      <c r="C75" s="75"/>
      <c r="D75" s="75"/>
      <c r="E75" s="75"/>
      <c r="F75" s="75"/>
    </row>
    <row r="76" spans="2:7">
      <c r="B76" s="17" t="s">
        <v>17</v>
      </c>
      <c r="C76" s="17"/>
      <c r="D76" s="17"/>
      <c r="E76" s="17"/>
      <c r="F76" s="17"/>
    </row>
    <row r="77" spans="2:7" ht="31.5">
      <c r="B77" s="31" t="s">
        <v>63</v>
      </c>
      <c r="C77" s="12" t="s">
        <v>5</v>
      </c>
      <c r="D77" s="12" t="s">
        <v>6</v>
      </c>
      <c r="E77" s="12" t="s">
        <v>7</v>
      </c>
      <c r="F77" s="12" t="s">
        <v>10</v>
      </c>
    </row>
    <row r="78" spans="2:7" ht="15" customHeight="1">
      <c r="B78" s="13" t="s">
        <v>0</v>
      </c>
      <c r="C78" s="73">
        <v>0</v>
      </c>
      <c r="D78" s="73">
        <v>0</v>
      </c>
      <c r="E78" s="73">
        <v>0</v>
      </c>
      <c r="F78" s="14">
        <f t="shared" ref="F78:F82" si="14">SUM(C78:E78)</f>
        <v>0</v>
      </c>
      <c r="G78" s="34"/>
    </row>
    <row r="79" spans="2:7" ht="15" customHeight="1">
      <c r="B79" s="13" t="s">
        <v>1</v>
      </c>
      <c r="C79" s="73">
        <v>19390733.719999999</v>
      </c>
      <c r="D79" s="73">
        <v>5007131.51</v>
      </c>
      <c r="E79" s="73">
        <v>4231922.01</v>
      </c>
      <c r="F79" s="14">
        <f>SUM(C79:E79)</f>
        <v>28629787.239999995</v>
      </c>
      <c r="G79" s="34" t="s">
        <v>9</v>
      </c>
    </row>
    <row r="80" spans="2:7" ht="15" customHeight="1">
      <c r="B80" s="13" t="s">
        <v>2</v>
      </c>
      <c r="C80" s="73">
        <v>0</v>
      </c>
      <c r="D80" s="73">
        <v>0</v>
      </c>
      <c r="E80" s="73">
        <v>0</v>
      </c>
      <c r="F80" s="14">
        <f t="shared" si="14"/>
        <v>0</v>
      </c>
      <c r="G80" s="34"/>
    </row>
    <row r="81" spans="2:10" ht="15" customHeight="1">
      <c r="B81" s="13" t="s">
        <v>3</v>
      </c>
      <c r="C81" s="73">
        <v>300458.66000000003</v>
      </c>
      <c r="D81" s="73">
        <v>0</v>
      </c>
      <c r="E81" s="73">
        <v>0</v>
      </c>
      <c r="F81" s="14">
        <f t="shared" si="14"/>
        <v>300458.66000000003</v>
      </c>
      <c r="G81" s="34"/>
    </row>
    <row r="82" spans="2:10" ht="15" customHeight="1" thickBot="1">
      <c r="B82" s="13" t="s">
        <v>4</v>
      </c>
      <c r="C82" s="73">
        <v>324334.42000000004</v>
      </c>
      <c r="D82" s="73">
        <v>213962.68</v>
      </c>
      <c r="E82" s="73">
        <v>120000</v>
      </c>
      <c r="F82" s="14">
        <f t="shared" si="14"/>
        <v>658297.10000000009</v>
      </c>
      <c r="G82" s="34"/>
    </row>
    <row r="83" spans="2:10" ht="16.5" thickBot="1">
      <c r="B83" s="15" t="s">
        <v>8</v>
      </c>
      <c r="C83" s="16">
        <f>SUM(C78:C82)</f>
        <v>20015526.800000001</v>
      </c>
      <c r="D83" s="16">
        <f>SUM(D78:D82)</f>
        <v>5221094.1899999995</v>
      </c>
      <c r="E83" s="16">
        <f>SUM(E78:E82)</f>
        <v>4351922.01</v>
      </c>
      <c r="F83" s="59">
        <f>SUM(F78:F82)</f>
        <v>29588542.999999996</v>
      </c>
    </row>
    <row r="84" spans="2:10">
      <c r="C84" s="34" t="s">
        <v>9</v>
      </c>
      <c r="D84" s="34" t="s">
        <v>9</v>
      </c>
      <c r="E84" s="34" t="s">
        <v>9</v>
      </c>
      <c r="F84" s="34" t="s">
        <v>9</v>
      </c>
    </row>
    <row r="85" spans="2:10">
      <c r="B85" s="75"/>
      <c r="C85" s="75"/>
      <c r="D85" s="75"/>
      <c r="E85" s="75"/>
      <c r="F85" s="75"/>
    </row>
    <row r="86" spans="2:10">
      <c r="B86" s="76" t="s">
        <v>75</v>
      </c>
      <c r="C86" s="76"/>
      <c r="D86" s="76"/>
      <c r="E86" s="76"/>
      <c r="F86" s="76"/>
    </row>
    <row r="87" spans="2:10" ht="31.5">
      <c r="B87" s="31" t="s">
        <v>63</v>
      </c>
      <c r="C87" s="12" t="s">
        <v>5</v>
      </c>
      <c r="D87" s="12" t="s">
        <v>6</v>
      </c>
      <c r="E87" s="12" t="s">
        <v>7</v>
      </c>
      <c r="F87" s="12" t="s">
        <v>10</v>
      </c>
    </row>
    <row r="88" spans="2:10" ht="15" customHeight="1">
      <c r="B88" s="13" t="s">
        <v>0</v>
      </c>
      <c r="C88" s="73">
        <v>0</v>
      </c>
      <c r="D88" s="73">
        <v>1461.76</v>
      </c>
      <c r="E88" s="73">
        <v>0</v>
      </c>
      <c r="F88" s="14">
        <f>SUM(C88:E88)</f>
        <v>1461.76</v>
      </c>
      <c r="G88" s="34"/>
      <c r="H88" s="34"/>
      <c r="I88" s="34"/>
      <c r="J88" s="34"/>
    </row>
    <row r="89" spans="2:10" ht="15" customHeight="1">
      <c r="B89" s="13" t="s">
        <v>1</v>
      </c>
      <c r="C89" s="73">
        <v>164223311.86999997</v>
      </c>
      <c r="D89" s="73">
        <v>119667107.90000001</v>
      </c>
      <c r="E89" s="73">
        <f>SUM(E69,E79)</f>
        <v>40901026.099999994</v>
      </c>
      <c r="F89" s="14">
        <f>SUM(F69,F79)</f>
        <v>324791445.87</v>
      </c>
      <c r="G89" s="34"/>
      <c r="H89" s="34"/>
      <c r="I89" s="34"/>
      <c r="J89" s="34"/>
    </row>
    <row r="90" spans="2:10" ht="15" customHeight="1">
      <c r="B90" s="13" t="s">
        <v>2</v>
      </c>
      <c r="C90" s="73">
        <v>69215.070000000007</v>
      </c>
      <c r="D90" s="73">
        <v>200000</v>
      </c>
      <c r="E90" s="73">
        <v>0</v>
      </c>
      <c r="F90" s="14">
        <f>SUM(C90:E90)</f>
        <v>269215.07</v>
      </c>
      <c r="G90" s="34"/>
      <c r="H90" s="34"/>
      <c r="I90" s="34"/>
      <c r="J90" s="34"/>
    </row>
    <row r="91" spans="2:10" ht="15" customHeight="1">
      <c r="B91" s="13" t="s">
        <v>3</v>
      </c>
      <c r="C91" s="73">
        <v>622865.96</v>
      </c>
      <c r="D91" s="73">
        <v>49296.76</v>
      </c>
      <c r="E91" s="73">
        <v>282770.15000000002</v>
      </c>
      <c r="F91" s="14">
        <f>SUM(C91:E91)</f>
        <v>954932.87</v>
      </c>
      <c r="G91" s="34"/>
      <c r="H91" s="34"/>
      <c r="I91" s="34"/>
      <c r="J91" s="34"/>
    </row>
    <row r="92" spans="2:10" ht="15" customHeight="1" thickBot="1">
      <c r="B92" s="13" t="s">
        <v>4</v>
      </c>
      <c r="C92" s="73">
        <v>95163549.38000001</v>
      </c>
      <c r="D92" s="73">
        <v>71587607.63000001</v>
      </c>
      <c r="E92" s="73">
        <f>SUM(E72,E82)</f>
        <v>57326425.320000008</v>
      </c>
      <c r="F92" s="14">
        <f>SUM(C92:E92)</f>
        <v>224077582.33000004</v>
      </c>
      <c r="G92" s="34"/>
      <c r="H92" s="34"/>
      <c r="I92" s="34"/>
      <c r="J92" s="34"/>
    </row>
    <row r="93" spans="2:10" ht="16.5" thickBot="1">
      <c r="B93" s="15" t="s">
        <v>8</v>
      </c>
      <c r="C93" s="16">
        <f>SUM(C88:C92)</f>
        <v>260078942.27999997</v>
      </c>
      <c r="D93" s="16">
        <f>SUM(D88:D92)</f>
        <v>191505474.05000001</v>
      </c>
      <c r="E93" s="16">
        <f>SUM(E88:E92)</f>
        <v>98510221.569999993</v>
      </c>
      <c r="F93" s="59">
        <f>SUM(F88:F92)</f>
        <v>550094637.9000001</v>
      </c>
      <c r="G93" s="34"/>
      <c r="H93" s="34"/>
      <c r="I93" s="34"/>
      <c r="J93" s="34"/>
    </row>
    <row r="94" spans="2:10">
      <c r="B94" s="42" t="s">
        <v>9</v>
      </c>
      <c r="C94" s="42" t="s">
        <v>9</v>
      </c>
      <c r="D94" s="42" t="s">
        <v>9</v>
      </c>
      <c r="E94" s="42" t="s">
        <v>9</v>
      </c>
      <c r="F94" s="42" t="s">
        <v>9</v>
      </c>
      <c r="J94" s="34"/>
    </row>
    <row r="95" spans="2:10">
      <c r="B95" s="75"/>
      <c r="C95" s="75"/>
      <c r="D95" s="75"/>
      <c r="E95" s="75"/>
      <c r="F95" s="75"/>
    </row>
    <row r="96" spans="2:10">
      <c r="B96" s="76" t="s">
        <v>41</v>
      </c>
      <c r="C96" s="76"/>
      <c r="D96" s="76"/>
      <c r="E96" s="76"/>
      <c r="F96" s="76"/>
    </row>
    <row r="97" spans="2:6" ht="31.5">
      <c r="B97" s="31" t="s">
        <v>63</v>
      </c>
      <c r="C97" s="12" t="s">
        <v>5</v>
      </c>
      <c r="D97" s="12" t="s">
        <v>6</v>
      </c>
      <c r="E97" s="12" t="s">
        <v>7</v>
      </c>
      <c r="F97" s="12" t="s">
        <v>10</v>
      </c>
    </row>
    <row r="98" spans="2:6" ht="15" customHeight="1">
      <c r="B98" s="13" t="s">
        <v>0</v>
      </c>
      <c r="C98" s="73">
        <v>0</v>
      </c>
      <c r="D98" s="73">
        <v>66035.3</v>
      </c>
      <c r="E98" s="73">
        <v>0</v>
      </c>
      <c r="F98" s="14">
        <f t="shared" ref="F98:F102" si="15">SUM(C98:E98)</f>
        <v>66035.3</v>
      </c>
    </row>
    <row r="99" spans="2:6" ht="15" customHeight="1">
      <c r="B99" s="13" t="s">
        <v>1</v>
      </c>
      <c r="C99" s="73">
        <v>1100686966.8600001</v>
      </c>
      <c r="D99" s="73">
        <v>738036667.55999994</v>
      </c>
      <c r="E99" s="73">
        <v>159383756.45000002</v>
      </c>
      <c r="F99" s="14">
        <f t="shared" si="15"/>
        <v>1998107390.8700001</v>
      </c>
    </row>
    <row r="100" spans="2:6" ht="15" customHeight="1">
      <c r="B100" s="13" t="s">
        <v>2</v>
      </c>
      <c r="C100" s="73">
        <v>1569699.6900000002</v>
      </c>
      <c r="D100" s="73">
        <v>200000</v>
      </c>
      <c r="E100" s="73">
        <v>0</v>
      </c>
      <c r="F100" s="14">
        <f t="shared" si="15"/>
        <v>1769699.6900000002</v>
      </c>
    </row>
    <row r="101" spans="2:6" ht="15" customHeight="1">
      <c r="B101" s="13" t="s">
        <v>3</v>
      </c>
      <c r="C101" s="73">
        <v>633107.30000000005</v>
      </c>
      <c r="D101" s="73">
        <v>52296.76</v>
      </c>
      <c r="E101" s="73">
        <v>469058.58999999997</v>
      </c>
      <c r="F101" s="14">
        <f t="shared" si="15"/>
        <v>1154462.6499999999</v>
      </c>
    </row>
    <row r="102" spans="2:6" ht="15" customHeight="1" thickBot="1">
      <c r="B102" s="13" t="s">
        <v>4</v>
      </c>
      <c r="C102" s="73">
        <v>411435924.56999999</v>
      </c>
      <c r="D102" s="73">
        <v>283674753.58000004</v>
      </c>
      <c r="E102" s="73">
        <v>237020636.92000002</v>
      </c>
      <c r="F102" s="14">
        <f t="shared" si="15"/>
        <v>932131315.07000017</v>
      </c>
    </row>
    <row r="103" spans="2:6" ht="16.5" thickBot="1">
      <c r="B103" s="15" t="s">
        <v>8</v>
      </c>
      <c r="C103" s="16">
        <f>SUM(C98:C102)</f>
        <v>1514325698.4200001</v>
      </c>
      <c r="D103" s="16">
        <f t="shared" ref="D103:E103" si="16">SUM(D98:D102)</f>
        <v>1022029753.1999999</v>
      </c>
      <c r="E103" s="16">
        <f t="shared" si="16"/>
        <v>396873451.96000004</v>
      </c>
      <c r="F103" s="59">
        <f>SUM(F98:F102)</f>
        <v>2933228903.5800004</v>
      </c>
    </row>
    <row r="104" spans="2:6">
      <c r="F104" s="34" t="s">
        <v>9</v>
      </c>
    </row>
    <row r="105" spans="2:6">
      <c r="B105" s="75"/>
      <c r="C105" s="75"/>
      <c r="D105" s="75"/>
      <c r="E105" s="75"/>
      <c r="F105" s="75"/>
    </row>
    <row r="106" spans="2:6">
      <c r="B106" s="17" t="s">
        <v>19</v>
      </c>
      <c r="C106" s="17"/>
      <c r="D106" s="17"/>
      <c r="E106" s="17"/>
      <c r="F106" s="17"/>
    </row>
    <row r="107" spans="2:6" ht="31.5">
      <c r="B107" s="31" t="s">
        <v>63</v>
      </c>
      <c r="C107" s="12" t="s">
        <v>5</v>
      </c>
      <c r="D107" s="12" t="s">
        <v>6</v>
      </c>
      <c r="E107" s="12" t="s">
        <v>7</v>
      </c>
      <c r="F107" s="12" t="s">
        <v>10</v>
      </c>
    </row>
    <row r="108" spans="2:6" ht="15" customHeight="1">
      <c r="B108" s="13" t="s">
        <v>0</v>
      </c>
      <c r="C108" s="73">
        <v>0</v>
      </c>
      <c r="D108" s="73">
        <v>0</v>
      </c>
      <c r="E108" s="73">
        <v>0</v>
      </c>
      <c r="F108" s="14">
        <f t="shared" ref="F108:F112" si="17">SUM(C108:E108)</f>
        <v>0</v>
      </c>
    </row>
    <row r="109" spans="2:6" ht="15" customHeight="1">
      <c r="B109" s="13" t="s">
        <v>1</v>
      </c>
      <c r="C109" s="73">
        <v>150682389.29999998</v>
      </c>
      <c r="D109" s="73">
        <v>43651983.719999999</v>
      </c>
      <c r="E109" s="73">
        <v>127113397.17999999</v>
      </c>
      <c r="F109" s="14">
        <f t="shared" si="17"/>
        <v>321447770.19999999</v>
      </c>
    </row>
    <row r="110" spans="2:6" ht="15" customHeight="1">
      <c r="B110" s="13" t="s">
        <v>2</v>
      </c>
      <c r="C110" s="73">
        <v>241893.37000000002</v>
      </c>
      <c r="D110" s="73">
        <v>200000</v>
      </c>
      <c r="E110" s="73">
        <v>266993.00999999995</v>
      </c>
      <c r="F110" s="14">
        <f t="shared" si="17"/>
        <v>708886.37999999989</v>
      </c>
    </row>
    <row r="111" spans="2:6" ht="15" customHeight="1">
      <c r="B111" s="13" t="s">
        <v>3</v>
      </c>
      <c r="C111" s="73">
        <v>301617.14</v>
      </c>
      <c r="D111" s="73">
        <v>0</v>
      </c>
      <c r="E111" s="73">
        <v>677045</v>
      </c>
      <c r="F111" s="14">
        <f t="shared" si="17"/>
        <v>978662.14</v>
      </c>
    </row>
    <row r="112" spans="2:6" ht="15" customHeight="1" thickBot="1">
      <c r="B112" s="13" t="s">
        <v>4</v>
      </c>
      <c r="C112" s="73">
        <v>14246182.800000001</v>
      </c>
      <c r="D112" s="73">
        <v>653108.87</v>
      </c>
      <c r="E112" s="73">
        <v>867796</v>
      </c>
      <c r="F112" s="14">
        <f t="shared" si="17"/>
        <v>15767087.67</v>
      </c>
    </row>
    <row r="113" spans="2:6" ht="16.5" thickBot="1">
      <c r="B113" s="15" t="s">
        <v>8</v>
      </c>
      <c r="C113" s="16">
        <f>SUM(C108:C112)</f>
        <v>165472082.60999998</v>
      </c>
      <c r="D113" s="16">
        <f t="shared" ref="D113:E113" si="18">SUM(D108:D112)</f>
        <v>44505092.589999996</v>
      </c>
      <c r="E113" s="16">
        <f t="shared" si="18"/>
        <v>128925231.19</v>
      </c>
      <c r="F113" s="59">
        <f>SUM(F108:F112)</f>
        <v>338902406.38999999</v>
      </c>
    </row>
    <row r="114" spans="2:6">
      <c r="F114" s="34" t="s">
        <v>9</v>
      </c>
    </row>
    <row r="115" spans="2:6">
      <c r="B115" s="75"/>
      <c r="C115" s="75"/>
      <c r="D115" s="75"/>
      <c r="E115" s="75"/>
      <c r="F115" s="75"/>
    </row>
    <row r="116" spans="2:6">
      <c r="B116" s="76" t="s">
        <v>76</v>
      </c>
      <c r="C116" s="76"/>
      <c r="D116" s="76"/>
      <c r="E116" s="76"/>
      <c r="F116" s="76"/>
    </row>
    <row r="117" spans="2:6" ht="31.5">
      <c r="B117" s="31" t="s">
        <v>63</v>
      </c>
      <c r="C117" s="12" t="s">
        <v>5</v>
      </c>
      <c r="D117" s="12" t="s">
        <v>6</v>
      </c>
      <c r="E117" s="12" t="s">
        <v>7</v>
      </c>
      <c r="F117" s="12" t="s">
        <v>10</v>
      </c>
    </row>
    <row r="118" spans="2:6" ht="15" customHeight="1">
      <c r="B118" s="13" t="s">
        <v>0</v>
      </c>
      <c r="C118" s="73">
        <f>SUM(C98,C108)</f>
        <v>0</v>
      </c>
      <c r="D118" s="73">
        <f t="shared" ref="D118:E118" si="19">SUM(D98,D108)</f>
        <v>66035.3</v>
      </c>
      <c r="E118" s="73">
        <f t="shared" si="19"/>
        <v>0</v>
      </c>
      <c r="F118" s="14">
        <f t="shared" ref="F118:F122" si="20">SUM(C118:E118)</f>
        <v>66035.3</v>
      </c>
    </row>
    <row r="119" spans="2:6" ht="15" customHeight="1">
      <c r="B119" s="13" t="s">
        <v>1</v>
      </c>
      <c r="C119" s="73">
        <f t="shared" ref="C119:E122" si="21">SUM(C99,C109)</f>
        <v>1251369356.1600001</v>
      </c>
      <c r="D119" s="73">
        <f t="shared" si="21"/>
        <v>781688651.27999997</v>
      </c>
      <c r="E119" s="73">
        <f t="shared" si="21"/>
        <v>286497153.63</v>
      </c>
      <c r="F119" s="14">
        <f t="shared" si="20"/>
        <v>2319555161.0700002</v>
      </c>
    </row>
    <row r="120" spans="2:6" ht="15" customHeight="1">
      <c r="B120" s="13" t="s">
        <v>2</v>
      </c>
      <c r="C120" s="73">
        <f t="shared" si="21"/>
        <v>1811593.0600000003</v>
      </c>
      <c r="D120" s="73">
        <f t="shared" si="21"/>
        <v>400000</v>
      </c>
      <c r="E120" s="73">
        <f t="shared" si="21"/>
        <v>266993.00999999995</v>
      </c>
      <c r="F120" s="14">
        <f t="shared" si="20"/>
        <v>2478586.0700000003</v>
      </c>
    </row>
    <row r="121" spans="2:6" ht="15" customHeight="1">
      <c r="B121" s="13" t="s">
        <v>3</v>
      </c>
      <c r="C121" s="73">
        <f t="shared" si="21"/>
        <v>934724.44000000006</v>
      </c>
      <c r="D121" s="73">
        <f t="shared" si="21"/>
        <v>52296.76</v>
      </c>
      <c r="E121" s="73">
        <f t="shared" si="21"/>
        <v>1146103.5899999999</v>
      </c>
      <c r="F121" s="14">
        <f t="shared" si="20"/>
        <v>2133124.79</v>
      </c>
    </row>
    <row r="122" spans="2:6" ht="15" customHeight="1" thickBot="1">
      <c r="B122" s="13" t="s">
        <v>4</v>
      </c>
      <c r="C122" s="73">
        <f t="shared" si="21"/>
        <v>425682107.37</v>
      </c>
      <c r="D122" s="73">
        <f t="shared" si="21"/>
        <v>284327862.45000005</v>
      </c>
      <c r="E122" s="73">
        <f t="shared" si="21"/>
        <v>237888432.92000002</v>
      </c>
      <c r="F122" s="14">
        <f t="shared" si="20"/>
        <v>947898402.74000001</v>
      </c>
    </row>
    <row r="123" spans="2:6" ht="16.5" thickBot="1">
      <c r="B123" s="15" t="s">
        <v>8</v>
      </c>
      <c r="C123" s="16">
        <f>SUM(C118:C122)</f>
        <v>1679797781.0300002</v>
      </c>
      <c r="D123" s="16">
        <f t="shared" ref="D123:E123" si="22">SUM(D118:D122)</f>
        <v>1066534845.79</v>
      </c>
      <c r="E123" s="16">
        <f t="shared" si="22"/>
        <v>525798683.14999998</v>
      </c>
      <c r="F123" s="59">
        <f>SUM(F118:F122)</f>
        <v>3272131309.9700003</v>
      </c>
    </row>
    <row r="124" spans="2:6">
      <c r="B124" s="18" t="s">
        <v>11</v>
      </c>
      <c r="C124" s="18"/>
      <c r="D124" s="36" t="s">
        <v>9</v>
      </c>
      <c r="E124" s="36" t="s">
        <v>9</v>
      </c>
      <c r="F124" s="36" t="s">
        <v>9</v>
      </c>
    </row>
    <row r="125" spans="2:6">
      <c r="B125" s="18" t="s">
        <v>24</v>
      </c>
      <c r="C125" s="18"/>
      <c r="D125" s="18"/>
      <c r="E125" s="18"/>
    </row>
    <row r="127" spans="2:6">
      <c r="C127" s="34" t="s">
        <v>9</v>
      </c>
      <c r="D127" s="34" t="s">
        <v>9</v>
      </c>
      <c r="E127" s="34" t="s">
        <v>9</v>
      </c>
    </row>
  </sheetData>
  <mergeCells count="22">
    <mergeCell ref="B86:F86"/>
    <mergeCell ref="B116:F116"/>
    <mergeCell ref="B95:F95"/>
    <mergeCell ref="B96:F96"/>
    <mergeCell ref="B105:F105"/>
    <mergeCell ref="B115:F115"/>
    <mergeCell ref="B55:F55"/>
    <mergeCell ref="B56:F56"/>
    <mergeCell ref="B66:F66"/>
    <mergeCell ref="B75:F75"/>
    <mergeCell ref="B85:F85"/>
    <mergeCell ref="B2:F2"/>
    <mergeCell ref="B45:F45"/>
    <mergeCell ref="B26:F26"/>
    <mergeCell ref="B25:F25"/>
    <mergeCell ref="B35:F35"/>
    <mergeCell ref="B36:F36"/>
    <mergeCell ref="B3:F3"/>
    <mergeCell ref="B5:F5"/>
    <mergeCell ref="B6:F6"/>
    <mergeCell ref="B15:F15"/>
    <mergeCell ref="B16:F16"/>
  </mergeCells>
  <pageMargins left="0.70866141732283472" right="0.70866141732283472" top="1.9291338582677167" bottom="1.9291338582677167" header="0.31496062992125984" footer="0.31496062992125984"/>
  <pageSetup paperSize="8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I126"/>
  <sheetViews>
    <sheetView topLeftCell="A25" zoomScaleNormal="100" workbookViewId="0">
      <selection activeCell="B55" sqref="B55:F55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27.42578125" style="3" customWidth="1"/>
    <col min="7" max="7" width="20.7109375" style="3" customWidth="1"/>
    <col min="8" max="8" width="17.140625" style="3" customWidth="1"/>
    <col min="9" max="9" width="14.7109375" style="3" customWidth="1"/>
    <col min="10" max="16384" width="8.85546875" style="3"/>
  </cols>
  <sheetData>
    <row r="2" spans="2:6">
      <c r="B2" s="2" t="s">
        <v>103</v>
      </c>
      <c r="C2" s="2"/>
      <c r="D2" s="2"/>
      <c r="E2" s="2"/>
      <c r="F2" s="2"/>
    </row>
    <row r="3" spans="2:6" ht="13.9" customHeight="1">
      <c r="B3" s="77" t="s">
        <v>37</v>
      </c>
      <c r="C3" s="78"/>
      <c r="D3" s="78"/>
      <c r="E3" s="78"/>
      <c r="F3" s="78"/>
    </row>
    <row r="4" spans="2:6">
      <c r="B4" s="82"/>
      <c r="C4" s="82"/>
      <c r="D4" s="82"/>
      <c r="E4" s="82"/>
      <c r="F4" s="82"/>
    </row>
    <row r="5" spans="2:6">
      <c r="B5" s="80"/>
      <c r="C5" s="80"/>
      <c r="D5" s="80"/>
      <c r="E5" s="80"/>
      <c r="F5" s="80"/>
    </row>
    <row r="6" spans="2:6">
      <c r="B6" s="79" t="s">
        <v>42</v>
      </c>
      <c r="C6" s="81"/>
      <c r="D6" s="81"/>
      <c r="E6" s="81"/>
      <c r="F6" s="81"/>
    </row>
    <row r="7" spans="2:6" ht="49.9" customHeight="1">
      <c r="B7" s="23" t="s">
        <v>20</v>
      </c>
      <c r="C7" s="4" t="s">
        <v>5</v>
      </c>
      <c r="D7" s="4" t="s">
        <v>6</v>
      </c>
      <c r="E7" s="4" t="s">
        <v>7</v>
      </c>
      <c r="F7" s="4" t="s">
        <v>10</v>
      </c>
    </row>
    <row r="8" spans="2:6" ht="15" customHeight="1">
      <c r="B8" s="1" t="s">
        <v>0</v>
      </c>
      <c r="C8" s="72">
        <v>1825.99</v>
      </c>
      <c r="D8" s="72">
        <v>0</v>
      </c>
      <c r="E8" s="72">
        <v>2203752.0099999998</v>
      </c>
      <c r="F8" s="5">
        <f t="shared" ref="F8:F12" si="0">SUM(C8:E8)</f>
        <v>2205578</v>
      </c>
    </row>
    <row r="9" spans="2:6" ht="15" customHeight="1">
      <c r="B9" s="1" t="s">
        <v>1</v>
      </c>
      <c r="C9" s="72">
        <v>303819222.6500001</v>
      </c>
      <c r="D9" s="72">
        <v>147986783.54000002</v>
      </c>
      <c r="E9" s="72">
        <v>205999307.97999999</v>
      </c>
      <c r="F9" s="5">
        <f t="shared" si="0"/>
        <v>657805314.17000008</v>
      </c>
    </row>
    <row r="10" spans="2:6" ht="15" customHeight="1">
      <c r="B10" s="1" t="s">
        <v>2</v>
      </c>
      <c r="C10" s="72">
        <v>310440.68</v>
      </c>
      <c r="D10" s="72">
        <v>7313570</v>
      </c>
      <c r="E10" s="72">
        <v>30000</v>
      </c>
      <c r="F10" s="5">
        <f t="shared" si="0"/>
        <v>7654010.6799999997</v>
      </c>
    </row>
    <row r="11" spans="2:6" ht="15" customHeight="1">
      <c r="B11" s="1" t="s">
        <v>3</v>
      </c>
      <c r="C11" s="72">
        <v>191128.86</v>
      </c>
      <c r="D11" s="72">
        <v>0</v>
      </c>
      <c r="E11" s="72">
        <v>11512.97</v>
      </c>
      <c r="F11" s="5">
        <f t="shared" si="0"/>
        <v>202641.83</v>
      </c>
    </row>
    <row r="12" spans="2:6" ht="15" customHeight="1" thickBot="1">
      <c r="B12" s="1" t="s">
        <v>4</v>
      </c>
      <c r="C12" s="72">
        <v>390242209.59000003</v>
      </c>
      <c r="D12" s="72">
        <v>143682065.24000001</v>
      </c>
      <c r="E12" s="72">
        <v>171022404.54000002</v>
      </c>
      <c r="F12" s="5">
        <f t="shared" si="0"/>
        <v>704946679.37000012</v>
      </c>
    </row>
    <row r="13" spans="2:6" ht="16.5" thickBot="1">
      <c r="B13" s="6" t="s">
        <v>8</v>
      </c>
      <c r="C13" s="7">
        <f>SUM(C8:C12)</f>
        <v>694564827.77000022</v>
      </c>
      <c r="D13" s="7">
        <f t="shared" ref="D13:E13" si="1">SUM(D8:D12)</f>
        <v>298982418.78000003</v>
      </c>
      <c r="E13" s="7">
        <f t="shared" si="1"/>
        <v>379266977.5</v>
      </c>
      <c r="F13" s="60">
        <f>SUM(F8:F12)</f>
        <v>1372814224.0500002</v>
      </c>
    </row>
    <row r="14" spans="2:6">
      <c r="F14" s="8"/>
    </row>
    <row r="15" spans="2:6">
      <c r="B15" s="82"/>
      <c r="C15" s="82"/>
      <c r="D15" s="82"/>
      <c r="E15" s="82"/>
      <c r="F15" s="82"/>
    </row>
    <row r="16" spans="2:6">
      <c r="B16" s="79" t="s">
        <v>45</v>
      </c>
      <c r="C16" s="81"/>
      <c r="D16" s="81"/>
      <c r="E16" s="81"/>
      <c r="F16" s="81"/>
    </row>
    <row r="17" spans="2:9" ht="46.9" customHeight="1">
      <c r="B17" s="23" t="s">
        <v>20</v>
      </c>
      <c r="C17" s="4" t="s">
        <v>5</v>
      </c>
      <c r="D17" s="4" t="s">
        <v>6</v>
      </c>
      <c r="E17" s="4" t="s">
        <v>7</v>
      </c>
      <c r="F17" s="4" t="s">
        <v>10</v>
      </c>
    </row>
    <row r="18" spans="2:9" ht="15" customHeight="1">
      <c r="B18" s="1" t="s">
        <v>0</v>
      </c>
      <c r="C18" s="72">
        <v>0</v>
      </c>
      <c r="D18" s="72">
        <v>0</v>
      </c>
      <c r="E18" s="72">
        <v>0</v>
      </c>
      <c r="F18" s="5">
        <f t="shared" ref="F18:F22" si="2">SUM(C18:E18)</f>
        <v>0</v>
      </c>
    </row>
    <row r="19" spans="2:9" ht="15" customHeight="1">
      <c r="B19" s="1" t="s">
        <v>1</v>
      </c>
      <c r="C19" s="72">
        <v>6852575.0200000005</v>
      </c>
      <c r="D19" s="72">
        <v>0</v>
      </c>
      <c r="E19" s="72">
        <v>0</v>
      </c>
      <c r="F19" s="5">
        <f t="shared" si="2"/>
        <v>6852575.0200000005</v>
      </c>
    </row>
    <row r="20" spans="2:9" ht="15" customHeight="1">
      <c r="B20" s="1" t="s">
        <v>2</v>
      </c>
      <c r="C20" s="72">
        <v>0</v>
      </c>
      <c r="D20" s="72">
        <v>0</v>
      </c>
      <c r="E20" s="72">
        <v>0</v>
      </c>
      <c r="F20" s="5">
        <f t="shared" si="2"/>
        <v>0</v>
      </c>
    </row>
    <row r="21" spans="2:9" ht="15" customHeight="1">
      <c r="B21" s="1" t="s">
        <v>3</v>
      </c>
      <c r="C21" s="72">
        <v>0</v>
      </c>
      <c r="D21" s="72">
        <v>0</v>
      </c>
      <c r="E21" s="72">
        <v>0</v>
      </c>
      <c r="F21" s="5">
        <f t="shared" si="2"/>
        <v>0</v>
      </c>
    </row>
    <row r="22" spans="2:9" ht="15" customHeight="1" thickBot="1">
      <c r="B22" s="1" t="s">
        <v>4</v>
      </c>
      <c r="C22" s="72">
        <v>1344984.36</v>
      </c>
      <c r="D22" s="72">
        <v>0</v>
      </c>
      <c r="E22" s="72">
        <v>2018126.31</v>
      </c>
      <c r="F22" s="5">
        <f t="shared" si="2"/>
        <v>3363110.67</v>
      </c>
    </row>
    <row r="23" spans="2:9" ht="16.5" thickBot="1">
      <c r="B23" s="6" t="s">
        <v>8</v>
      </c>
      <c r="C23" s="7">
        <f>SUM(C18:C22)</f>
        <v>8197559.3800000008</v>
      </c>
      <c r="D23" s="7">
        <f t="shared" ref="D23:E23" si="3">SUM(D18:D22)</f>
        <v>0</v>
      </c>
      <c r="E23" s="7">
        <f t="shared" si="3"/>
        <v>2018126.31</v>
      </c>
      <c r="F23" s="7">
        <f>SUM(F18:F22)</f>
        <v>10215685.690000001</v>
      </c>
    </row>
    <row r="24" spans="2:9">
      <c r="F24" s="45"/>
    </row>
    <row r="25" spans="2:9">
      <c r="B25" s="82"/>
      <c r="C25" s="82"/>
      <c r="D25" s="82"/>
      <c r="E25" s="82"/>
      <c r="F25" s="82"/>
    </row>
    <row r="26" spans="2:9">
      <c r="B26" s="79" t="s">
        <v>77</v>
      </c>
      <c r="C26" s="79"/>
      <c r="D26" s="79"/>
      <c r="E26" s="79"/>
      <c r="F26" s="79"/>
    </row>
    <row r="27" spans="2:9" ht="47.45" customHeight="1">
      <c r="B27" s="23" t="s">
        <v>20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9" ht="15" customHeight="1">
      <c r="B28" s="1" t="s">
        <v>0</v>
      </c>
      <c r="C28" s="72">
        <f>SUM(C8,C18)</f>
        <v>1825.99</v>
      </c>
      <c r="D28" s="72">
        <f t="shared" ref="D28:E28" si="4">SUM(D8,D18)</f>
        <v>0</v>
      </c>
      <c r="E28" s="72">
        <f t="shared" si="4"/>
        <v>2203752.0099999998</v>
      </c>
      <c r="F28" s="5">
        <f t="shared" ref="F28:F32" si="5">SUM(C28:E28)</f>
        <v>2205578</v>
      </c>
      <c r="G28" s="8"/>
      <c r="H28" s="8"/>
      <c r="I28" s="8"/>
    </row>
    <row r="29" spans="2:9" ht="15" customHeight="1">
      <c r="B29" s="1" t="s">
        <v>1</v>
      </c>
      <c r="C29" s="72">
        <f t="shared" ref="C29:C32" si="6">SUM(C9,C19)</f>
        <v>310671797.67000008</v>
      </c>
      <c r="D29" s="72">
        <f t="shared" ref="D29:E29" si="7">SUM(D9,D19)</f>
        <v>147986783.54000002</v>
      </c>
      <c r="E29" s="72">
        <f t="shared" si="7"/>
        <v>205999307.97999999</v>
      </c>
      <c r="F29" s="5">
        <f t="shared" si="5"/>
        <v>664657889.19000006</v>
      </c>
      <c r="G29" s="8"/>
      <c r="H29" s="8"/>
      <c r="I29" s="8"/>
    </row>
    <row r="30" spans="2:9" ht="15" customHeight="1">
      <c r="B30" s="1" t="s">
        <v>2</v>
      </c>
      <c r="C30" s="72">
        <f t="shared" si="6"/>
        <v>310440.68</v>
      </c>
      <c r="D30" s="72">
        <f t="shared" ref="D30:E30" si="8">SUM(D10,D20)</f>
        <v>7313570</v>
      </c>
      <c r="E30" s="72">
        <f t="shared" si="8"/>
        <v>30000</v>
      </c>
      <c r="F30" s="5">
        <f t="shared" si="5"/>
        <v>7654010.6799999997</v>
      </c>
      <c r="G30" s="8"/>
      <c r="H30" s="8"/>
      <c r="I30" s="8"/>
    </row>
    <row r="31" spans="2:9" ht="15" customHeight="1">
      <c r="B31" s="1" t="s">
        <v>3</v>
      </c>
      <c r="C31" s="72">
        <f t="shared" si="6"/>
        <v>191128.86</v>
      </c>
      <c r="D31" s="72">
        <f t="shared" ref="D31:E31" si="9">SUM(D11,D21)</f>
        <v>0</v>
      </c>
      <c r="E31" s="72">
        <f t="shared" si="9"/>
        <v>11512.97</v>
      </c>
      <c r="F31" s="5">
        <f t="shared" si="5"/>
        <v>202641.83</v>
      </c>
      <c r="G31" s="8"/>
      <c r="H31" s="8"/>
      <c r="I31" s="8"/>
    </row>
    <row r="32" spans="2:9" ht="15" customHeight="1" thickBot="1">
      <c r="B32" s="1" t="s">
        <v>4</v>
      </c>
      <c r="C32" s="72">
        <f t="shared" si="6"/>
        <v>391587193.95000005</v>
      </c>
      <c r="D32" s="72">
        <f t="shared" ref="D32:E32" si="10">SUM(D12,D22)</f>
        <v>143682065.24000001</v>
      </c>
      <c r="E32" s="72">
        <f t="shared" si="10"/>
        <v>173040530.85000002</v>
      </c>
      <c r="F32" s="5">
        <f t="shared" si="5"/>
        <v>708309790.04000008</v>
      </c>
      <c r="G32" s="8"/>
      <c r="H32" s="8"/>
      <c r="I32" s="8"/>
    </row>
    <row r="33" spans="2:9" ht="16.5" thickBot="1">
      <c r="B33" s="6" t="s">
        <v>8</v>
      </c>
      <c r="C33" s="7">
        <f>SUM(C28:C32)</f>
        <v>702762387.1500001</v>
      </c>
      <c r="D33" s="7">
        <f t="shared" ref="D33:E33" si="11">SUM(D28:D32)</f>
        <v>298982418.78000003</v>
      </c>
      <c r="E33" s="7">
        <f t="shared" si="11"/>
        <v>381285103.81</v>
      </c>
      <c r="F33" s="60">
        <f>SUM(F28:F32)</f>
        <v>1383029909.7400002</v>
      </c>
      <c r="G33" s="8"/>
      <c r="H33" s="8"/>
      <c r="I33" s="8"/>
    </row>
    <row r="34" spans="2:9">
      <c r="B34" s="35"/>
      <c r="C34" s="35"/>
      <c r="D34" s="35"/>
      <c r="E34" s="35"/>
      <c r="F34" s="44"/>
    </row>
    <row r="35" spans="2:9">
      <c r="B35" s="80"/>
      <c r="C35" s="80"/>
      <c r="D35" s="80"/>
      <c r="E35" s="80"/>
      <c r="F35" s="80"/>
    </row>
    <row r="36" spans="2:9">
      <c r="B36" s="79" t="s">
        <v>43</v>
      </c>
      <c r="C36" s="81"/>
      <c r="D36" s="81"/>
      <c r="E36" s="81"/>
      <c r="F36" s="81"/>
    </row>
    <row r="37" spans="2:9" ht="46.9" customHeight="1">
      <c r="B37" s="23" t="s">
        <v>20</v>
      </c>
      <c r="C37" s="4" t="s">
        <v>5</v>
      </c>
      <c r="D37" s="4" t="s">
        <v>6</v>
      </c>
      <c r="E37" s="4" t="s">
        <v>7</v>
      </c>
      <c r="F37" s="4" t="s">
        <v>10</v>
      </c>
    </row>
    <row r="38" spans="2:9" ht="15" customHeight="1">
      <c r="B38" s="1" t="s">
        <v>0</v>
      </c>
      <c r="C38" s="72">
        <v>1181.99</v>
      </c>
      <c r="D38" s="72">
        <v>0</v>
      </c>
      <c r="E38" s="72">
        <v>1655559.55</v>
      </c>
      <c r="F38" s="5">
        <f t="shared" ref="F38:F42" si="12">SUM(C38:E38)</f>
        <v>1656741.54</v>
      </c>
    </row>
    <row r="39" spans="2:9" ht="15" customHeight="1">
      <c r="B39" s="1" t="s">
        <v>1</v>
      </c>
      <c r="C39" s="72">
        <v>268785341.70000005</v>
      </c>
      <c r="D39" s="72">
        <v>92986736.340000004</v>
      </c>
      <c r="E39" s="72">
        <v>89507669.019999996</v>
      </c>
      <c r="F39" s="5">
        <f t="shared" si="12"/>
        <v>451279747.06000006</v>
      </c>
    </row>
    <row r="40" spans="2:9" ht="15" customHeight="1">
      <c r="B40" s="1" t="s">
        <v>2</v>
      </c>
      <c r="C40" s="72">
        <v>153622.75</v>
      </c>
      <c r="D40" s="72">
        <v>408254</v>
      </c>
      <c r="E40" s="72">
        <v>0</v>
      </c>
      <c r="F40" s="5">
        <f t="shared" si="12"/>
        <v>561876.75</v>
      </c>
    </row>
    <row r="41" spans="2:9" ht="15" customHeight="1">
      <c r="B41" s="1" t="s">
        <v>3</v>
      </c>
      <c r="C41" s="72">
        <v>185858.46</v>
      </c>
      <c r="D41" s="72">
        <v>0</v>
      </c>
      <c r="E41" s="72">
        <v>0</v>
      </c>
      <c r="F41" s="5">
        <f t="shared" si="12"/>
        <v>185858.46</v>
      </c>
    </row>
    <row r="42" spans="2:9" ht="15" customHeight="1" thickBot="1">
      <c r="B42" s="1" t="s">
        <v>4</v>
      </c>
      <c r="C42" s="72">
        <v>243998071.89999998</v>
      </c>
      <c r="D42" s="72">
        <v>87314479.229999989</v>
      </c>
      <c r="E42" s="72">
        <v>587321017.92000008</v>
      </c>
      <c r="F42" s="5">
        <f t="shared" si="12"/>
        <v>918633569.05000007</v>
      </c>
    </row>
    <row r="43" spans="2:9" ht="16.5" thickBot="1">
      <c r="B43" s="6" t="s">
        <v>8</v>
      </c>
      <c r="C43" s="7">
        <f>SUM(C38:C42)</f>
        <v>513124076.80000001</v>
      </c>
      <c r="D43" s="7">
        <f t="shared" ref="D43:E43" si="13">SUM(D38:D42)</f>
        <v>180709469.56999999</v>
      </c>
      <c r="E43" s="7">
        <f t="shared" si="13"/>
        <v>678484246.49000001</v>
      </c>
      <c r="F43" s="60">
        <f>SUM(F38:F42)</f>
        <v>1372317792.8600001</v>
      </c>
    </row>
    <row r="44" spans="2:9">
      <c r="F44" s="45" t="s">
        <v>9</v>
      </c>
    </row>
    <row r="45" spans="2:9">
      <c r="B45" s="82"/>
      <c r="C45" s="82"/>
      <c r="D45" s="82"/>
      <c r="E45" s="82"/>
      <c r="F45" s="82"/>
    </row>
    <row r="46" spans="2:9">
      <c r="B46" s="24" t="s">
        <v>44</v>
      </c>
      <c r="C46" s="25"/>
      <c r="D46" s="25"/>
      <c r="E46" s="25"/>
      <c r="F46" s="25"/>
    </row>
    <row r="47" spans="2:9" ht="46.9" customHeight="1">
      <c r="B47" s="23" t="s">
        <v>20</v>
      </c>
      <c r="C47" s="4" t="s">
        <v>5</v>
      </c>
      <c r="D47" s="4" t="s">
        <v>6</v>
      </c>
      <c r="E47" s="4" t="s">
        <v>7</v>
      </c>
      <c r="F47" s="4" t="s">
        <v>10</v>
      </c>
    </row>
    <row r="48" spans="2:9" ht="15" customHeight="1">
      <c r="B48" s="1" t="s">
        <v>0</v>
      </c>
      <c r="C48" s="72">
        <v>0</v>
      </c>
      <c r="D48" s="72">
        <v>0</v>
      </c>
      <c r="E48" s="72">
        <v>0</v>
      </c>
      <c r="F48" s="5">
        <f t="shared" ref="F48:F52" si="14">SUM(C48:E48)</f>
        <v>0</v>
      </c>
    </row>
    <row r="49" spans="2:6" ht="15" customHeight="1">
      <c r="B49" s="1" t="s">
        <v>1</v>
      </c>
      <c r="C49" s="72">
        <v>2704628.1900000004</v>
      </c>
      <c r="D49" s="72">
        <v>0</v>
      </c>
      <c r="E49" s="72">
        <v>0</v>
      </c>
      <c r="F49" s="5">
        <f t="shared" si="14"/>
        <v>2704628.1900000004</v>
      </c>
    </row>
    <row r="50" spans="2:6" ht="15" customHeight="1">
      <c r="B50" s="1" t="s">
        <v>2</v>
      </c>
      <c r="C50" s="72">
        <v>0</v>
      </c>
      <c r="D50" s="72">
        <v>0</v>
      </c>
      <c r="E50" s="72">
        <v>0</v>
      </c>
      <c r="F50" s="5">
        <f t="shared" si="14"/>
        <v>0</v>
      </c>
    </row>
    <row r="51" spans="2:6" ht="15" customHeight="1">
      <c r="B51" s="1" t="s">
        <v>3</v>
      </c>
      <c r="C51" s="72">
        <v>0</v>
      </c>
      <c r="D51" s="72">
        <v>0</v>
      </c>
      <c r="E51" s="72">
        <v>0</v>
      </c>
      <c r="F51" s="5">
        <f t="shared" si="14"/>
        <v>0</v>
      </c>
    </row>
    <row r="52" spans="2:6" ht="15" customHeight="1" thickBot="1">
      <c r="B52" s="1" t="s">
        <v>4</v>
      </c>
      <c r="C52" s="72">
        <v>890375.69</v>
      </c>
      <c r="D52" s="72">
        <v>0</v>
      </c>
      <c r="E52" s="72">
        <v>22307.22</v>
      </c>
      <c r="F52" s="5">
        <f t="shared" si="14"/>
        <v>912682.90999999992</v>
      </c>
    </row>
    <row r="53" spans="2:6" ht="16.5" thickBot="1">
      <c r="B53" s="6" t="s">
        <v>8</v>
      </c>
      <c r="C53" s="7">
        <f>SUM(C48:C52)</f>
        <v>3595003.8800000004</v>
      </c>
      <c r="D53" s="7">
        <f t="shared" ref="D53:E53" si="15">SUM(D48:D52)</f>
        <v>0</v>
      </c>
      <c r="E53" s="7">
        <f t="shared" si="15"/>
        <v>22307.22</v>
      </c>
      <c r="F53" s="60">
        <f>SUM(F48:F52)</f>
        <v>3617311.1000000006</v>
      </c>
    </row>
    <row r="54" spans="2:6">
      <c r="F54" s="45" t="s">
        <v>9</v>
      </c>
    </row>
    <row r="55" spans="2:6">
      <c r="B55" s="82"/>
      <c r="C55" s="82"/>
      <c r="D55" s="82"/>
      <c r="E55" s="82"/>
      <c r="F55" s="82"/>
    </row>
    <row r="56" spans="2:6">
      <c r="B56" s="79" t="s">
        <v>78</v>
      </c>
      <c r="C56" s="81"/>
      <c r="D56" s="81"/>
      <c r="E56" s="81"/>
      <c r="F56" s="81"/>
    </row>
    <row r="57" spans="2:6" ht="46.15" customHeight="1">
      <c r="B57" s="23" t="s">
        <v>20</v>
      </c>
      <c r="C57" s="4" t="s">
        <v>5</v>
      </c>
      <c r="D57" s="4" t="s">
        <v>6</v>
      </c>
      <c r="E57" s="4" t="s">
        <v>7</v>
      </c>
      <c r="F57" s="4" t="s">
        <v>10</v>
      </c>
    </row>
    <row r="58" spans="2:6" ht="15" customHeight="1">
      <c r="B58" s="1" t="s">
        <v>0</v>
      </c>
      <c r="C58" s="72">
        <f>SUM(C38,C48)</f>
        <v>1181.99</v>
      </c>
      <c r="D58" s="72">
        <f t="shared" ref="D58:E58" si="16">SUM(D38,D48)</f>
        <v>0</v>
      </c>
      <c r="E58" s="72">
        <f t="shared" si="16"/>
        <v>1655559.55</v>
      </c>
      <c r="F58" s="5">
        <f t="shared" ref="F58:F59" si="17">SUM(C58:E58)</f>
        <v>1656741.54</v>
      </c>
    </row>
    <row r="59" spans="2:6" ht="15" customHeight="1">
      <c r="B59" s="1" t="s">
        <v>1</v>
      </c>
      <c r="C59" s="72">
        <f t="shared" ref="C59:E62" si="18">SUM(C39,C49)</f>
        <v>271489969.89000005</v>
      </c>
      <c r="D59" s="72">
        <f t="shared" si="18"/>
        <v>92986736.340000004</v>
      </c>
      <c r="E59" s="72">
        <f t="shared" si="18"/>
        <v>89507669.019999996</v>
      </c>
      <c r="F59" s="5">
        <f t="shared" si="17"/>
        <v>453984375.25</v>
      </c>
    </row>
    <row r="60" spans="2:6" ht="15" customHeight="1">
      <c r="B60" s="1" t="s">
        <v>2</v>
      </c>
      <c r="C60" s="72">
        <f t="shared" si="18"/>
        <v>153622.75</v>
      </c>
      <c r="D60" s="72">
        <f t="shared" si="18"/>
        <v>408254</v>
      </c>
      <c r="E60" s="72">
        <f t="shared" si="18"/>
        <v>0</v>
      </c>
      <c r="F60" s="5">
        <f>SUM(C60:E60)</f>
        <v>561876.75</v>
      </c>
    </row>
    <row r="61" spans="2:6" ht="15" customHeight="1">
      <c r="B61" s="1" t="s">
        <v>3</v>
      </c>
      <c r="C61" s="72">
        <f t="shared" si="18"/>
        <v>185858.46</v>
      </c>
      <c r="D61" s="72">
        <f t="shared" si="18"/>
        <v>0</v>
      </c>
      <c r="E61" s="72">
        <f t="shared" si="18"/>
        <v>0</v>
      </c>
      <c r="F61" s="5">
        <f>SUM(C61:E61)</f>
        <v>185858.46</v>
      </c>
    </row>
    <row r="62" spans="2:6" ht="15" customHeight="1" thickBot="1">
      <c r="B62" s="1" t="s">
        <v>4</v>
      </c>
      <c r="C62" s="72">
        <f t="shared" si="18"/>
        <v>244888447.58999997</v>
      </c>
      <c r="D62" s="72">
        <f t="shared" si="18"/>
        <v>87314479.229999989</v>
      </c>
      <c r="E62" s="72">
        <f t="shared" si="18"/>
        <v>587343325.1400001</v>
      </c>
      <c r="F62" s="5">
        <f>SUM(C62:E62)</f>
        <v>919546251.96000004</v>
      </c>
    </row>
    <row r="63" spans="2:6" ht="16.5" thickBot="1">
      <c r="B63" s="6" t="s">
        <v>8</v>
      </c>
      <c r="C63" s="7">
        <f>SUM(C58:C62)</f>
        <v>516719080.68000001</v>
      </c>
      <c r="D63" s="7">
        <f>SUM(D58:D62)</f>
        <v>180709469.56999999</v>
      </c>
      <c r="E63" s="7">
        <f>SUM(E58:E62)</f>
        <v>678506553.71000004</v>
      </c>
      <c r="F63" s="60">
        <f>SUM(F58:F62)</f>
        <v>1375935103.96</v>
      </c>
    </row>
    <row r="64" spans="2:6">
      <c r="B64" s="35"/>
      <c r="C64" s="35"/>
      <c r="D64" s="35"/>
      <c r="E64" s="35"/>
      <c r="F64" s="44" t="s">
        <v>9</v>
      </c>
    </row>
    <row r="65" spans="2:6">
      <c r="B65" s="80"/>
      <c r="C65" s="80"/>
      <c r="D65" s="80"/>
      <c r="E65" s="80"/>
      <c r="F65" s="80"/>
    </row>
    <row r="66" spans="2:6">
      <c r="B66" s="79" t="s">
        <v>21</v>
      </c>
      <c r="C66" s="79"/>
      <c r="D66" s="79"/>
      <c r="E66" s="79"/>
      <c r="F66" s="79"/>
    </row>
    <row r="67" spans="2:6" ht="48.6" customHeight="1">
      <c r="B67" s="23" t="s">
        <v>20</v>
      </c>
      <c r="C67" s="4" t="s">
        <v>5</v>
      </c>
      <c r="D67" s="4" t="s">
        <v>6</v>
      </c>
      <c r="E67" s="4" t="s">
        <v>7</v>
      </c>
      <c r="F67" s="4" t="s">
        <v>10</v>
      </c>
    </row>
    <row r="68" spans="2:6" ht="15" customHeight="1">
      <c r="B68" s="1" t="s">
        <v>0</v>
      </c>
      <c r="C68" s="72">
        <v>59918.01</v>
      </c>
      <c r="D68" s="72">
        <v>0</v>
      </c>
      <c r="E68" s="72">
        <v>3641377.78</v>
      </c>
      <c r="F68" s="5">
        <f t="shared" ref="F68:F72" si="19">SUM(C68:E68)</f>
        <v>3701295.7899999996</v>
      </c>
    </row>
    <row r="69" spans="2:6" ht="15" customHeight="1">
      <c r="B69" s="1" t="s">
        <v>1</v>
      </c>
      <c r="C69" s="72">
        <v>26141734.539999999</v>
      </c>
      <c r="D69" s="72">
        <v>111664373.06</v>
      </c>
      <c r="E69" s="72">
        <v>86026782.589999989</v>
      </c>
      <c r="F69" s="5">
        <f t="shared" si="19"/>
        <v>223832890.19</v>
      </c>
    </row>
    <row r="70" spans="2:6" ht="15" customHeight="1">
      <c r="B70" s="1" t="s">
        <v>2</v>
      </c>
      <c r="C70" s="72">
        <v>480.98</v>
      </c>
      <c r="D70" s="72">
        <v>2546</v>
      </c>
      <c r="E70" s="72">
        <v>0</v>
      </c>
      <c r="F70" s="5">
        <f t="shared" si="19"/>
        <v>3026.98</v>
      </c>
    </row>
    <row r="71" spans="2:6" ht="15" customHeight="1">
      <c r="B71" s="1" t="s">
        <v>3</v>
      </c>
      <c r="C71" s="72">
        <v>6104.8799999999992</v>
      </c>
      <c r="D71" s="72">
        <v>0</v>
      </c>
      <c r="E71" s="72">
        <v>111513.5</v>
      </c>
      <c r="F71" s="5">
        <f t="shared" si="19"/>
        <v>117618.38</v>
      </c>
    </row>
    <row r="72" spans="2:6" ht="15" customHeight="1" thickBot="1">
      <c r="B72" s="1" t="s">
        <v>4</v>
      </c>
      <c r="C72" s="72">
        <v>63182167.049999982</v>
      </c>
      <c r="D72" s="72">
        <v>38207793.170000002</v>
      </c>
      <c r="E72" s="72">
        <v>42756119.119999997</v>
      </c>
      <c r="F72" s="5">
        <f t="shared" si="19"/>
        <v>144146079.33999997</v>
      </c>
    </row>
    <row r="73" spans="2:6" ht="16.5" thickBot="1">
      <c r="B73" s="6" t="s">
        <v>8</v>
      </c>
      <c r="C73" s="7">
        <f>SUM(C68:C72)</f>
        <v>89390405.459999979</v>
      </c>
      <c r="D73" s="7">
        <f t="shared" ref="D73:E73" si="20">SUM(D68:D72)</f>
        <v>149874712.23000002</v>
      </c>
      <c r="E73" s="7">
        <f t="shared" si="20"/>
        <v>132535792.98999998</v>
      </c>
      <c r="F73" s="60">
        <f>SUM(F68:F72)</f>
        <v>371800910.67999995</v>
      </c>
    </row>
    <row r="74" spans="2:6">
      <c r="F74" s="45" t="s">
        <v>9</v>
      </c>
    </row>
    <row r="75" spans="2:6">
      <c r="B75" s="82"/>
      <c r="C75" s="82"/>
      <c r="D75" s="82"/>
      <c r="E75" s="82"/>
      <c r="F75" s="82"/>
    </row>
    <row r="76" spans="2:6">
      <c r="B76" s="83" t="s">
        <v>46</v>
      </c>
      <c r="C76" s="83"/>
      <c r="D76" s="83"/>
      <c r="E76" s="83"/>
      <c r="F76" s="83"/>
    </row>
    <row r="77" spans="2:6" ht="47.45" customHeight="1">
      <c r="B77" s="23" t="s">
        <v>20</v>
      </c>
      <c r="C77" s="4" t="s">
        <v>5</v>
      </c>
      <c r="D77" s="4" t="s">
        <v>6</v>
      </c>
      <c r="E77" s="4" t="s">
        <v>7</v>
      </c>
      <c r="F77" s="4" t="s">
        <v>10</v>
      </c>
    </row>
    <row r="78" spans="2:6" ht="15" customHeight="1">
      <c r="B78" s="1" t="s">
        <v>0</v>
      </c>
      <c r="C78" s="72">
        <v>0</v>
      </c>
      <c r="D78" s="72">
        <v>0</v>
      </c>
      <c r="E78" s="72">
        <v>0</v>
      </c>
      <c r="F78" s="5">
        <f t="shared" ref="F78:F82" si="21">SUM(C78:E78)</f>
        <v>0</v>
      </c>
    </row>
    <row r="79" spans="2:6" ht="15" customHeight="1">
      <c r="B79" s="1" t="s">
        <v>1</v>
      </c>
      <c r="C79" s="72">
        <v>775000</v>
      </c>
      <c r="D79" s="72">
        <v>0</v>
      </c>
      <c r="E79" s="72">
        <v>0</v>
      </c>
      <c r="F79" s="5">
        <f t="shared" si="21"/>
        <v>775000</v>
      </c>
    </row>
    <row r="80" spans="2:6" ht="15" customHeight="1">
      <c r="B80" s="1" t="s">
        <v>2</v>
      </c>
      <c r="C80" s="72">
        <v>0</v>
      </c>
      <c r="D80" s="72">
        <v>0</v>
      </c>
      <c r="E80" s="72">
        <v>0</v>
      </c>
      <c r="F80" s="5">
        <f t="shared" si="21"/>
        <v>0</v>
      </c>
    </row>
    <row r="81" spans="2:7" ht="15" customHeight="1">
      <c r="B81" s="1" t="s">
        <v>3</v>
      </c>
      <c r="C81" s="72">
        <v>0</v>
      </c>
      <c r="D81" s="72">
        <v>0</v>
      </c>
      <c r="E81" s="72">
        <v>0</v>
      </c>
      <c r="F81" s="5">
        <f t="shared" si="21"/>
        <v>0</v>
      </c>
    </row>
    <row r="82" spans="2:7" ht="15" customHeight="1" thickBot="1">
      <c r="B82" s="1" t="s">
        <v>4</v>
      </c>
      <c r="C82" s="72">
        <v>4050282.65</v>
      </c>
      <c r="D82" s="72">
        <v>0</v>
      </c>
      <c r="E82" s="72">
        <v>0</v>
      </c>
      <c r="F82" s="5">
        <f t="shared" si="21"/>
        <v>4050282.65</v>
      </c>
    </row>
    <row r="83" spans="2:7" ht="16.5" thickBot="1">
      <c r="B83" s="6" t="s">
        <v>8</v>
      </c>
      <c r="C83" s="7">
        <f>SUM(C78:C82)</f>
        <v>4825282.6500000004</v>
      </c>
      <c r="D83" s="7">
        <f t="shared" ref="D83:E83" si="22">SUM(D78:D82)</f>
        <v>0</v>
      </c>
      <c r="E83" s="7">
        <f t="shared" si="22"/>
        <v>0</v>
      </c>
      <c r="F83" s="60">
        <f>SUM(F78:F82)</f>
        <v>4825282.6500000004</v>
      </c>
    </row>
    <row r="84" spans="2:7">
      <c r="F84" s="45" t="s">
        <v>9</v>
      </c>
    </row>
    <row r="85" spans="2:7">
      <c r="B85" s="82"/>
      <c r="C85" s="82"/>
      <c r="D85" s="82"/>
      <c r="E85" s="82"/>
      <c r="F85" s="82"/>
    </row>
    <row r="86" spans="2:7">
      <c r="B86" s="79" t="s">
        <v>79</v>
      </c>
      <c r="C86" s="79"/>
      <c r="D86" s="79"/>
      <c r="E86" s="79"/>
      <c r="F86" s="79"/>
    </row>
    <row r="87" spans="2:7" ht="46.9" customHeight="1">
      <c r="B87" s="23" t="s">
        <v>20</v>
      </c>
      <c r="C87" s="4" t="s">
        <v>5</v>
      </c>
      <c r="D87" s="4" t="s">
        <v>6</v>
      </c>
      <c r="E87" s="4" t="s">
        <v>7</v>
      </c>
      <c r="F87" s="4" t="s">
        <v>10</v>
      </c>
    </row>
    <row r="88" spans="2:7" ht="15" customHeight="1">
      <c r="B88" s="1" t="s">
        <v>0</v>
      </c>
      <c r="C88" s="72">
        <f>SUM(C68,C78)</f>
        <v>59918.01</v>
      </c>
      <c r="D88" s="72">
        <f t="shared" ref="D88:E88" si="23">SUM(D68,D78)</f>
        <v>0</v>
      </c>
      <c r="E88" s="72">
        <f t="shared" si="23"/>
        <v>3641377.78</v>
      </c>
      <c r="F88" s="5">
        <f>SUM(C88:E88)</f>
        <v>3701295.7899999996</v>
      </c>
      <c r="G88" s="8"/>
    </row>
    <row r="89" spans="2:7" ht="15" customHeight="1">
      <c r="B89" s="1" t="s">
        <v>1</v>
      </c>
      <c r="C89" s="72">
        <f t="shared" ref="C89:E92" si="24">SUM(C69,C79)</f>
        <v>26916734.539999999</v>
      </c>
      <c r="D89" s="72">
        <f t="shared" si="24"/>
        <v>111664373.06</v>
      </c>
      <c r="E89" s="72">
        <f t="shared" si="24"/>
        <v>86026782.589999989</v>
      </c>
      <c r="F89" s="5">
        <f t="shared" ref="F89:F92" si="25">SUM(C89:E89)</f>
        <v>224607890.19</v>
      </c>
      <c r="G89" s="8"/>
    </row>
    <row r="90" spans="2:7" ht="15" customHeight="1">
      <c r="B90" s="1" t="s">
        <v>2</v>
      </c>
      <c r="C90" s="72">
        <f t="shared" si="24"/>
        <v>480.98</v>
      </c>
      <c r="D90" s="72">
        <f t="shared" si="24"/>
        <v>2546</v>
      </c>
      <c r="E90" s="72">
        <f t="shared" si="24"/>
        <v>0</v>
      </c>
      <c r="F90" s="5">
        <f>SUM(C88:E88)</f>
        <v>3701295.7899999996</v>
      </c>
      <c r="G90" s="8"/>
    </row>
    <row r="91" spans="2:7" ht="15" customHeight="1">
      <c r="B91" s="1" t="s">
        <v>3</v>
      </c>
      <c r="C91" s="72">
        <f t="shared" si="24"/>
        <v>6104.8799999999992</v>
      </c>
      <c r="D91" s="72">
        <f t="shared" si="24"/>
        <v>0</v>
      </c>
      <c r="E91" s="72">
        <f t="shared" si="24"/>
        <v>111513.5</v>
      </c>
      <c r="F91" s="5">
        <f t="shared" si="25"/>
        <v>117618.38</v>
      </c>
      <c r="G91" s="8"/>
    </row>
    <row r="92" spans="2:7" ht="15" customHeight="1" thickBot="1">
      <c r="B92" s="1" t="s">
        <v>4</v>
      </c>
      <c r="C92" s="72">
        <f t="shared" si="24"/>
        <v>67232449.699999988</v>
      </c>
      <c r="D92" s="72">
        <f t="shared" si="24"/>
        <v>38207793.170000002</v>
      </c>
      <c r="E92" s="72">
        <f t="shared" si="24"/>
        <v>42756119.119999997</v>
      </c>
      <c r="F92" s="5">
        <f t="shared" si="25"/>
        <v>148196361.98999998</v>
      </c>
      <c r="G92" s="8"/>
    </row>
    <row r="93" spans="2:7" ht="16.5" thickBot="1">
      <c r="B93" s="6" t="s">
        <v>8</v>
      </c>
      <c r="C93" s="7">
        <f>SUM(C88:C92)</f>
        <v>94215688.109999985</v>
      </c>
      <c r="D93" s="7">
        <f>SUM(D88:D92)</f>
        <v>149874712.23000002</v>
      </c>
      <c r="E93" s="7">
        <f>SUM(E88:E92)</f>
        <v>132535792.98999998</v>
      </c>
      <c r="F93" s="60">
        <f>SUM(C93:E93)</f>
        <v>376626193.32999998</v>
      </c>
      <c r="G93" s="8"/>
    </row>
    <row r="94" spans="2:7">
      <c r="B94" s="35"/>
      <c r="C94" s="35"/>
      <c r="D94" s="35"/>
      <c r="E94" s="35"/>
      <c r="F94" s="44" t="s">
        <v>9</v>
      </c>
    </row>
    <row r="95" spans="2:7">
      <c r="B95" s="80"/>
      <c r="C95" s="80"/>
      <c r="D95" s="80"/>
      <c r="E95" s="80"/>
      <c r="F95" s="80"/>
    </row>
    <row r="96" spans="2:7">
      <c r="B96" s="24" t="s">
        <v>22</v>
      </c>
      <c r="C96" s="24"/>
      <c r="D96" s="24"/>
      <c r="E96" s="24"/>
      <c r="F96" s="24"/>
    </row>
    <row r="97" spans="2:7" ht="47.45" customHeight="1">
      <c r="B97" s="23" t="s">
        <v>20</v>
      </c>
      <c r="C97" s="4" t="s">
        <v>5</v>
      </c>
      <c r="D97" s="4" t="s">
        <v>6</v>
      </c>
      <c r="E97" s="4" t="s">
        <v>7</v>
      </c>
      <c r="F97" s="4" t="s">
        <v>10</v>
      </c>
    </row>
    <row r="98" spans="2:7" ht="15" customHeight="1">
      <c r="B98" s="1" t="s">
        <v>0</v>
      </c>
      <c r="C98" s="72">
        <v>61100</v>
      </c>
      <c r="D98" s="72">
        <v>0</v>
      </c>
      <c r="E98" s="72">
        <v>5296937.33</v>
      </c>
      <c r="F98" s="5">
        <f t="shared" ref="F98:F102" si="26">SUM(C98:E98)</f>
        <v>5358037.33</v>
      </c>
    </row>
    <row r="99" spans="2:7" ht="15" customHeight="1">
      <c r="B99" s="1" t="s">
        <v>1</v>
      </c>
      <c r="C99" s="72">
        <v>294927076.24000007</v>
      </c>
      <c r="D99" s="72">
        <v>204651109.40000001</v>
      </c>
      <c r="E99" s="72">
        <v>174668259.97000003</v>
      </c>
      <c r="F99" s="5">
        <f t="shared" si="26"/>
        <v>674246445.61000013</v>
      </c>
    </row>
    <row r="100" spans="2:7" ht="15" customHeight="1">
      <c r="B100" s="1" t="s">
        <v>2</v>
      </c>
      <c r="C100" s="72">
        <v>154103.72999999998</v>
      </c>
      <c r="D100" s="72">
        <v>1085548</v>
      </c>
      <c r="E100" s="72">
        <v>0</v>
      </c>
      <c r="F100" s="5">
        <f t="shared" si="26"/>
        <v>1239651.73</v>
      </c>
    </row>
    <row r="101" spans="2:7" ht="15" customHeight="1">
      <c r="B101" s="1" t="s">
        <v>3</v>
      </c>
      <c r="C101" s="72">
        <v>191963.34</v>
      </c>
      <c r="D101" s="72">
        <v>0</v>
      </c>
      <c r="E101" s="72">
        <v>111513.5</v>
      </c>
      <c r="F101" s="5">
        <f t="shared" si="26"/>
        <v>303476.83999999997</v>
      </c>
    </row>
    <row r="102" spans="2:7" ht="15" customHeight="1" thickBot="1">
      <c r="B102" s="1" t="s">
        <v>4</v>
      </c>
      <c r="C102" s="72">
        <v>307180238.94999999</v>
      </c>
      <c r="D102" s="72">
        <v>117738977.87999997</v>
      </c>
      <c r="E102" s="72">
        <v>635101507.45000029</v>
      </c>
      <c r="F102" s="5">
        <f t="shared" si="26"/>
        <v>1060020724.2800002</v>
      </c>
    </row>
    <row r="103" spans="2:7" ht="16.5" thickBot="1">
      <c r="B103" s="6" t="s">
        <v>8</v>
      </c>
      <c r="C103" s="7">
        <f>SUM(C98:C102)</f>
        <v>602514482.25999999</v>
      </c>
      <c r="D103" s="7">
        <f t="shared" ref="D103:E103" si="27">SUM(D98:D102)</f>
        <v>323475635.27999997</v>
      </c>
      <c r="E103" s="7">
        <f t="shared" si="27"/>
        <v>815178218.25000036</v>
      </c>
      <c r="F103" s="60">
        <f>SUM(F98:F102)</f>
        <v>1741168335.7900004</v>
      </c>
      <c r="G103" s="8" t="s">
        <v>9</v>
      </c>
    </row>
    <row r="104" spans="2:7">
      <c r="F104" s="45" t="s">
        <v>9</v>
      </c>
    </row>
    <row r="105" spans="2:7">
      <c r="B105" s="82"/>
      <c r="C105" s="82"/>
      <c r="D105" s="82"/>
      <c r="E105" s="82"/>
      <c r="F105" s="82"/>
    </row>
    <row r="106" spans="2:7" ht="39" customHeight="1">
      <c r="B106" s="83" t="s">
        <v>47</v>
      </c>
      <c r="C106" s="83"/>
      <c r="D106" s="83"/>
      <c r="E106" s="83"/>
      <c r="F106" s="83"/>
      <c r="G106" s="26"/>
    </row>
    <row r="107" spans="2:7" ht="47.45" customHeight="1">
      <c r="B107" s="23" t="s">
        <v>20</v>
      </c>
      <c r="C107" s="4" t="s">
        <v>5</v>
      </c>
      <c r="D107" s="4" t="s">
        <v>6</v>
      </c>
      <c r="E107" s="4" t="s">
        <v>7</v>
      </c>
      <c r="F107" s="4" t="s">
        <v>10</v>
      </c>
    </row>
    <row r="108" spans="2:7" ht="15" customHeight="1">
      <c r="B108" s="1" t="s">
        <v>0</v>
      </c>
      <c r="C108" s="72">
        <v>0</v>
      </c>
      <c r="D108" s="72">
        <v>0</v>
      </c>
      <c r="E108" s="72">
        <v>0</v>
      </c>
      <c r="F108" s="5">
        <f t="shared" ref="F108:F112" si="28">SUM(C108:E108)</f>
        <v>0</v>
      </c>
    </row>
    <row r="109" spans="2:7" ht="15" customHeight="1">
      <c r="B109" s="1" t="s">
        <v>1</v>
      </c>
      <c r="C109" s="72">
        <v>2147391.83</v>
      </c>
      <c r="D109" s="72">
        <v>0</v>
      </c>
      <c r="E109" s="72">
        <v>0</v>
      </c>
      <c r="F109" s="5">
        <f t="shared" si="28"/>
        <v>2147391.83</v>
      </c>
    </row>
    <row r="110" spans="2:7" ht="15" customHeight="1">
      <c r="B110" s="1" t="s">
        <v>2</v>
      </c>
      <c r="C110" s="72">
        <v>0</v>
      </c>
      <c r="D110" s="72">
        <v>0</v>
      </c>
      <c r="E110" s="72">
        <v>0</v>
      </c>
      <c r="F110" s="5">
        <f t="shared" si="28"/>
        <v>0</v>
      </c>
    </row>
    <row r="111" spans="2:7" ht="15" customHeight="1">
      <c r="B111" s="1" t="s">
        <v>3</v>
      </c>
      <c r="C111" s="72">
        <v>0</v>
      </c>
      <c r="D111" s="72">
        <v>0</v>
      </c>
      <c r="E111" s="72">
        <v>0</v>
      </c>
      <c r="F111" s="5">
        <f t="shared" si="28"/>
        <v>0</v>
      </c>
    </row>
    <row r="112" spans="2:7" ht="15" customHeight="1" thickBot="1">
      <c r="B112" s="1" t="s">
        <v>4</v>
      </c>
      <c r="C112" s="72">
        <v>4940658.34</v>
      </c>
      <c r="D112" s="72">
        <v>0</v>
      </c>
      <c r="E112" s="72">
        <v>22307.22</v>
      </c>
      <c r="F112" s="5">
        <f t="shared" si="28"/>
        <v>4962965.5599999996</v>
      </c>
    </row>
    <row r="113" spans="2:8" ht="16.5" thickBot="1">
      <c r="B113" s="6" t="s">
        <v>8</v>
      </c>
      <c r="C113" s="7">
        <f>SUM(C108:C112)</f>
        <v>7088050.1699999999</v>
      </c>
      <c r="D113" s="7">
        <f t="shared" ref="D113:E113" si="29">SUM(D108:D112)</f>
        <v>0</v>
      </c>
      <c r="E113" s="7">
        <f t="shared" si="29"/>
        <v>22307.22</v>
      </c>
      <c r="F113" s="60">
        <f>SUM(F108:F112)</f>
        <v>7110357.3899999997</v>
      </c>
    </row>
    <row r="114" spans="2:8">
      <c r="F114" s="45" t="s">
        <v>9</v>
      </c>
    </row>
    <row r="115" spans="2:8">
      <c r="B115" s="80"/>
      <c r="C115" s="80"/>
      <c r="D115" s="80"/>
      <c r="E115" s="80"/>
      <c r="F115" s="80"/>
    </row>
    <row r="116" spans="2:8">
      <c r="B116" s="24" t="s">
        <v>80</v>
      </c>
      <c r="C116" s="25"/>
      <c r="D116" s="25"/>
      <c r="E116" s="25"/>
      <c r="F116" s="25"/>
    </row>
    <row r="117" spans="2:8" ht="46.9" customHeight="1">
      <c r="B117" s="23" t="s">
        <v>20</v>
      </c>
      <c r="C117" s="4" t="s">
        <v>5</v>
      </c>
      <c r="D117" s="4" t="s">
        <v>6</v>
      </c>
      <c r="E117" s="4" t="s">
        <v>7</v>
      </c>
      <c r="F117" s="4" t="s">
        <v>10</v>
      </c>
    </row>
    <row r="118" spans="2:8" ht="15" customHeight="1">
      <c r="B118" s="1" t="s">
        <v>0</v>
      </c>
      <c r="C118" s="72">
        <f>SUM(C98,C108)</f>
        <v>61100</v>
      </c>
      <c r="D118" s="72">
        <f t="shared" ref="D118:E118" si="30">SUM(D98,D108)</f>
        <v>0</v>
      </c>
      <c r="E118" s="72">
        <f t="shared" si="30"/>
        <v>5296937.33</v>
      </c>
      <c r="F118" s="5">
        <f t="shared" ref="F118:F122" si="31">SUM(C118:E118)</f>
        <v>5358037.33</v>
      </c>
      <c r="G118" s="8"/>
      <c r="H118" s="8"/>
    </row>
    <row r="119" spans="2:8" ht="15" customHeight="1">
      <c r="B119" s="1" t="s">
        <v>1</v>
      </c>
      <c r="C119" s="72">
        <f t="shared" ref="C119:E122" si="32">SUM(C99,C109)</f>
        <v>297074468.07000005</v>
      </c>
      <c r="D119" s="72">
        <f t="shared" si="32"/>
        <v>204651109.40000001</v>
      </c>
      <c r="E119" s="72">
        <f t="shared" si="32"/>
        <v>174668259.97000003</v>
      </c>
      <c r="F119" s="5">
        <f t="shared" si="31"/>
        <v>676393837.44000006</v>
      </c>
      <c r="G119" s="8"/>
      <c r="H119" s="8"/>
    </row>
    <row r="120" spans="2:8" ht="15" customHeight="1">
      <c r="B120" s="1" t="s">
        <v>2</v>
      </c>
      <c r="C120" s="72">
        <f t="shared" si="32"/>
        <v>154103.72999999998</v>
      </c>
      <c r="D120" s="72">
        <f t="shared" si="32"/>
        <v>1085548</v>
      </c>
      <c r="E120" s="72">
        <f t="shared" si="32"/>
        <v>0</v>
      </c>
      <c r="F120" s="5">
        <f t="shared" si="31"/>
        <v>1239651.73</v>
      </c>
      <c r="G120" s="8"/>
      <c r="H120" s="8"/>
    </row>
    <row r="121" spans="2:8" ht="15" customHeight="1">
      <c r="B121" s="1" t="s">
        <v>3</v>
      </c>
      <c r="C121" s="72">
        <f t="shared" si="32"/>
        <v>191963.34</v>
      </c>
      <c r="D121" s="72">
        <f t="shared" si="32"/>
        <v>0</v>
      </c>
      <c r="E121" s="72">
        <f t="shared" si="32"/>
        <v>111513.5</v>
      </c>
      <c r="F121" s="5">
        <f t="shared" si="31"/>
        <v>303476.83999999997</v>
      </c>
      <c r="G121" s="8"/>
      <c r="H121" s="8"/>
    </row>
    <row r="122" spans="2:8" ht="15" customHeight="1" thickBot="1">
      <c r="B122" s="1" t="s">
        <v>4</v>
      </c>
      <c r="C122" s="72">
        <f t="shared" si="32"/>
        <v>312120897.28999996</v>
      </c>
      <c r="D122" s="72">
        <f t="shared" si="32"/>
        <v>117738977.87999997</v>
      </c>
      <c r="E122" s="72">
        <f t="shared" si="32"/>
        <v>635123814.67000031</v>
      </c>
      <c r="F122" s="5">
        <f t="shared" si="31"/>
        <v>1064983689.8400003</v>
      </c>
      <c r="G122" s="8"/>
      <c r="H122" s="8"/>
    </row>
    <row r="123" spans="2:8" ht="16.5" thickBot="1">
      <c r="B123" s="6" t="s">
        <v>8</v>
      </c>
      <c r="C123" s="7">
        <f>SUM(C118:C122)</f>
        <v>609602532.43000007</v>
      </c>
      <c r="D123" s="7">
        <f t="shared" ref="D123:E123" si="33">SUM(D118:D122)</f>
        <v>323475635.27999997</v>
      </c>
      <c r="E123" s="7">
        <f t="shared" si="33"/>
        <v>815200525.47000039</v>
      </c>
      <c r="F123" s="60">
        <f>SUM(F118:F122)</f>
        <v>1748278693.1800003</v>
      </c>
      <c r="G123" s="8"/>
    </row>
    <row r="124" spans="2:8">
      <c r="B124" s="9" t="s">
        <v>11</v>
      </c>
      <c r="C124" s="9"/>
      <c r="D124" s="9"/>
      <c r="F124" s="45" t="s">
        <v>9</v>
      </c>
      <c r="G124" s="8"/>
    </row>
    <row r="125" spans="2:8">
      <c r="B125" s="9" t="s">
        <v>23</v>
      </c>
      <c r="C125" s="9"/>
      <c r="D125" s="9"/>
      <c r="F125" s="8" t="s">
        <v>9</v>
      </c>
      <c r="G125" s="8"/>
    </row>
    <row r="126" spans="2:8">
      <c r="C126" s="8" t="s">
        <v>9</v>
      </c>
      <c r="D126" s="8" t="s">
        <v>9</v>
      </c>
      <c r="E126" s="8" t="s">
        <v>9</v>
      </c>
    </row>
  </sheetData>
  <mergeCells count="23">
    <mergeCell ref="B106:F106"/>
    <mergeCell ref="B76:F76"/>
    <mergeCell ref="B115:F115"/>
    <mergeCell ref="B3:F3"/>
    <mergeCell ref="B86:F86"/>
    <mergeCell ref="B95:F95"/>
    <mergeCell ref="B105:F105"/>
    <mergeCell ref="B65:F65"/>
    <mergeCell ref="B66:F66"/>
    <mergeCell ref="B75:F75"/>
    <mergeCell ref="B85:F85"/>
    <mergeCell ref="B45:F45"/>
    <mergeCell ref="B55:F55"/>
    <mergeCell ref="B56:F56"/>
    <mergeCell ref="B25:F25"/>
    <mergeCell ref="B26:F26"/>
    <mergeCell ref="B35:F35"/>
    <mergeCell ref="B36:F36"/>
    <mergeCell ref="B4:F4"/>
    <mergeCell ref="B5:F5"/>
    <mergeCell ref="B6:F6"/>
    <mergeCell ref="B15:F15"/>
    <mergeCell ref="B16:F16"/>
  </mergeCells>
  <pageMargins left="0.70866141732283472" right="0.70866141732283472" top="1.3385826771653544" bottom="1.7322834645669292" header="0.31496062992125984" footer="0.31496062992125984"/>
  <pageSetup paperSize="8" scale="86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G92"/>
  <sheetViews>
    <sheetView zoomScaleNormal="100" workbookViewId="0">
      <selection activeCell="B6" sqref="B6"/>
    </sheetView>
  </sheetViews>
  <sheetFormatPr defaultColWidth="8.85546875" defaultRowHeight="15"/>
  <cols>
    <col min="1" max="1" width="8.85546875" style="19"/>
    <col min="2" max="2" width="50.7109375" style="19" customWidth="1"/>
    <col min="3" max="3" width="27" style="19" customWidth="1"/>
    <col min="4" max="4" width="25.140625" style="19" customWidth="1"/>
    <col min="5" max="5" width="20.7109375" style="19" customWidth="1"/>
    <col min="6" max="6" width="30.7109375" style="19" customWidth="1"/>
    <col min="7" max="7" width="20.42578125" style="19" customWidth="1"/>
    <col min="8" max="16384" width="8.85546875" style="19"/>
  </cols>
  <sheetData>
    <row r="2" spans="2:7">
      <c r="B2" s="84" t="s">
        <v>104</v>
      </c>
      <c r="C2" s="84"/>
      <c r="D2" s="84"/>
      <c r="E2" s="84"/>
      <c r="F2" s="84"/>
    </row>
    <row r="3" spans="2:7">
      <c r="B3" s="85" t="s">
        <v>25</v>
      </c>
      <c r="C3" s="85"/>
      <c r="D3" s="85"/>
      <c r="E3" s="85"/>
      <c r="F3" s="85"/>
    </row>
    <row r="4" spans="2:7">
      <c r="B4" s="27"/>
      <c r="C4" s="27"/>
      <c r="D4" s="27"/>
      <c r="E4" s="27"/>
      <c r="F4" s="27"/>
      <c r="G4" s="27"/>
    </row>
    <row r="5" spans="2:7">
      <c r="B5" s="86" t="s">
        <v>48</v>
      </c>
      <c r="C5" s="86"/>
      <c r="D5" s="86"/>
      <c r="E5" s="86"/>
      <c r="F5" s="86"/>
    </row>
    <row r="6" spans="2:7" ht="31.5">
      <c r="B6" s="23" t="s">
        <v>26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27</v>
      </c>
      <c r="C7" s="63">
        <v>81807217.299999997</v>
      </c>
      <c r="D7" s="63">
        <v>102890623.23</v>
      </c>
      <c r="E7" s="63">
        <v>39295504.299999997</v>
      </c>
      <c r="F7" s="20">
        <f t="shared" ref="F7:F8" si="0">SUM(C7:E7)</f>
        <v>223993344.82999998</v>
      </c>
    </row>
    <row r="8" spans="2:7" ht="16.5" thickBot="1">
      <c r="B8" s="1" t="s">
        <v>28</v>
      </c>
      <c r="C8" s="63">
        <v>75711636.220000014</v>
      </c>
      <c r="D8" s="63">
        <v>90779905.940000013</v>
      </c>
      <c r="E8" s="63">
        <v>43076593.609999999</v>
      </c>
      <c r="F8" s="20">
        <f t="shared" si="0"/>
        <v>209568135.77000004</v>
      </c>
    </row>
    <row r="9" spans="2:7" ht="16.5" thickBot="1">
      <c r="B9" s="6" t="s">
        <v>8</v>
      </c>
      <c r="C9" s="61">
        <f>SUM(C7:C8)</f>
        <v>157518853.52000001</v>
      </c>
      <c r="D9" s="61">
        <f>SUM(D7:D8)</f>
        <v>193670529.17000002</v>
      </c>
      <c r="E9" s="61">
        <f>SUM(E7:E8)</f>
        <v>82372097.909999996</v>
      </c>
      <c r="F9" s="62">
        <f>SUM(F7:F8)</f>
        <v>433561480.60000002</v>
      </c>
      <c r="G9" s="21"/>
    </row>
    <row r="10" spans="2:7" ht="15.75">
      <c r="B10" s="28"/>
      <c r="C10" s="29"/>
      <c r="D10" s="29"/>
      <c r="E10" s="29"/>
      <c r="F10" s="29"/>
      <c r="G10" s="21"/>
    </row>
    <row r="11" spans="2:7">
      <c r="G11" s="21"/>
    </row>
    <row r="12" spans="2:7">
      <c r="B12" s="87" t="s">
        <v>49</v>
      </c>
      <c r="C12" s="87"/>
      <c r="D12" s="87"/>
      <c r="E12" s="87"/>
      <c r="F12" s="87"/>
    </row>
    <row r="13" spans="2:7" ht="31.5">
      <c r="B13" s="23" t="s">
        <v>26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27</v>
      </c>
      <c r="C14" s="63">
        <v>43216004.150000006</v>
      </c>
      <c r="D14" s="63">
        <v>33651496.899999999</v>
      </c>
      <c r="E14" s="63">
        <v>40260987.609999999</v>
      </c>
      <c r="F14" s="20">
        <f t="shared" ref="F14:F15" si="1">SUM(C14:E14)</f>
        <v>117128488.66000001</v>
      </c>
    </row>
    <row r="15" spans="2:7" ht="16.5" thickBot="1">
      <c r="B15" s="1" t="s">
        <v>28</v>
      </c>
      <c r="C15" s="63">
        <v>57319237.850000009</v>
      </c>
      <c r="D15" s="63">
        <v>10939830.15</v>
      </c>
      <c r="E15" s="63">
        <v>487819.44</v>
      </c>
      <c r="F15" s="20">
        <f t="shared" si="1"/>
        <v>68746887.440000013</v>
      </c>
    </row>
    <row r="16" spans="2:7" ht="16.5" thickBot="1">
      <c r="B16" s="6" t="s">
        <v>8</v>
      </c>
      <c r="C16" s="61">
        <f>SUM(C14:C15)</f>
        <v>100535242.00000001</v>
      </c>
      <c r="D16" s="61">
        <f>SUM(D14:D15)</f>
        <v>44591327.049999997</v>
      </c>
      <c r="E16" s="61">
        <f>SUM(E14:E15)</f>
        <v>40748807.049999997</v>
      </c>
      <c r="F16" s="62">
        <f>SUM(F14:F15)</f>
        <v>185875376.10000002</v>
      </c>
    </row>
    <row r="17" spans="2:7" ht="13.5" customHeight="1">
      <c r="B17" s="28"/>
      <c r="C17" s="29"/>
      <c r="D17" s="29"/>
      <c r="E17" s="29"/>
      <c r="F17" s="29"/>
    </row>
    <row r="18" spans="2:7" ht="12.75" customHeight="1"/>
    <row r="19" spans="2:7">
      <c r="B19" s="86" t="s">
        <v>81</v>
      </c>
      <c r="C19" s="86"/>
      <c r="D19" s="86"/>
      <c r="E19" s="86"/>
      <c r="F19" s="86"/>
    </row>
    <row r="20" spans="2:7" ht="31.5">
      <c r="B20" s="23" t="s">
        <v>26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7" ht="15.75">
      <c r="B21" s="1" t="s">
        <v>27</v>
      </c>
      <c r="C21" s="63">
        <f>SUM(C7,C14)</f>
        <v>125023221.45</v>
      </c>
      <c r="D21" s="63">
        <f t="shared" ref="D21:E21" si="2">SUM(D7,D14)</f>
        <v>136542120.13</v>
      </c>
      <c r="E21" s="63">
        <f t="shared" si="2"/>
        <v>79556491.909999996</v>
      </c>
      <c r="F21" s="20">
        <f t="shared" ref="F21:F22" si="3">SUM(C21:E21)</f>
        <v>341121833.49000001</v>
      </c>
    </row>
    <row r="22" spans="2:7" ht="16.5" thickBot="1">
      <c r="B22" s="1" t="s">
        <v>28</v>
      </c>
      <c r="C22" s="63">
        <f>SUM(C8,C15)</f>
        <v>133030874.07000002</v>
      </c>
      <c r="D22" s="63">
        <f t="shared" ref="D22:E22" si="4">SUM(D8,D15)</f>
        <v>101719736.09000002</v>
      </c>
      <c r="E22" s="63">
        <f t="shared" si="4"/>
        <v>43564413.049999997</v>
      </c>
      <c r="F22" s="20">
        <f t="shared" si="3"/>
        <v>278315023.21000004</v>
      </c>
    </row>
    <row r="23" spans="2:7" ht="16.5" thickBot="1">
      <c r="B23" s="6" t="s">
        <v>8</v>
      </c>
      <c r="C23" s="61">
        <f>SUM(C21:C22)</f>
        <v>258054095.52000004</v>
      </c>
      <c r="D23" s="61">
        <f>SUM(D21:D22)</f>
        <v>238261856.22000003</v>
      </c>
      <c r="E23" s="61">
        <f>SUM(E21:E22)</f>
        <v>123120904.95999999</v>
      </c>
      <c r="F23" s="62">
        <f>SUM(F21:F22)</f>
        <v>619436856.70000005</v>
      </c>
      <c r="G23" s="21" t="s">
        <v>9</v>
      </c>
    </row>
    <row r="24" spans="2:7" ht="15.75">
      <c r="B24" s="28"/>
      <c r="C24" s="29"/>
      <c r="D24" s="29"/>
      <c r="E24" s="29"/>
      <c r="F24" s="29"/>
    </row>
    <row r="25" spans="2:7" ht="15.75">
      <c r="B25" s="28"/>
      <c r="C25" s="29"/>
      <c r="D25" s="29"/>
      <c r="E25" s="29"/>
      <c r="F25" s="29"/>
    </row>
    <row r="26" spans="2:7">
      <c r="B26" s="86" t="s">
        <v>12</v>
      </c>
      <c r="C26" s="86"/>
      <c r="D26" s="86"/>
      <c r="E26" s="86"/>
      <c r="F26" s="86"/>
    </row>
    <row r="27" spans="2:7" ht="31.5">
      <c r="B27" s="23" t="s">
        <v>26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7" ht="15.75">
      <c r="B28" s="1" t="s">
        <v>27</v>
      </c>
      <c r="C28" s="63">
        <v>56457977.980000012</v>
      </c>
      <c r="D28" s="63">
        <v>59535741.75999999</v>
      </c>
      <c r="E28" s="63">
        <v>22937268.780000001</v>
      </c>
      <c r="F28" s="20">
        <f t="shared" ref="F28:F29" si="5">SUM(C28:E28)</f>
        <v>138930988.52000001</v>
      </c>
    </row>
    <row r="29" spans="2:7" ht="16.5" thickBot="1">
      <c r="B29" s="1" t="s">
        <v>28</v>
      </c>
      <c r="C29" s="63">
        <v>55478042.449999996</v>
      </c>
      <c r="D29" s="63">
        <v>66413482.660000011</v>
      </c>
      <c r="E29" s="63">
        <v>24081593.16</v>
      </c>
      <c r="F29" s="20">
        <f t="shared" si="5"/>
        <v>145973118.27000001</v>
      </c>
      <c r="G29" s="21" t="s">
        <v>9</v>
      </c>
    </row>
    <row r="30" spans="2:7" ht="16.5" thickBot="1">
      <c r="B30" s="6" t="s">
        <v>8</v>
      </c>
      <c r="C30" s="61">
        <f>SUM(C28:C29)</f>
        <v>111936020.43000001</v>
      </c>
      <c r="D30" s="61">
        <f>SUM(D28:D29)</f>
        <v>125949224.42</v>
      </c>
      <c r="E30" s="61">
        <f>SUM(E28:E29)</f>
        <v>47018861.939999998</v>
      </c>
      <c r="F30" s="62">
        <f>SUM(F28:F29)</f>
        <v>284904106.79000002</v>
      </c>
      <c r="G30" s="21" t="s">
        <v>9</v>
      </c>
    </row>
    <row r="31" spans="2:7" ht="15.75">
      <c r="B31" s="28"/>
      <c r="C31" s="29"/>
      <c r="D31" s="29"/>
      <c r="E31" s="29"/>
      <c r="F31" s="29"/>
      <c r="G31" s="21"/>
    </row>
    <row r="32" spans="2:7">
      <c r="G32" s="21" t="s">
        <v>9</v>
      </c>
    </row>
    <row r="33" spans="2:7">
      <c r="B33" s="87" t="s">
        <v>50</v>
      </c>
      <c r="C33" s="87"/>
      <c r="D33" s="87"/>
      <c r="E33" s="87"/>
      <c r="F33" s="87"/>
    </row>
    <row r="34" spans="2:7" ht="31.5">
      <c r="B34" s="23" t="s">
        <v>26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7" ht="15.75">
      <c r="B35" s="1" t="s">
        <v>27</v>
      </c>
      <c r="C35" s="63">
        <v>31231282.149999999</v>
      </c>
      <c r="D35" s="63">
        <v>25033278.460000001</v>
      </c>
      <c r="E35" s="63">
        <v>30097617.130000003</v>
      </c>
      <c r="F35" s="20">
        <f t="shared" ref="F35:F36" si="6">SUM(C35:E35)</f>
        <v>86362177.74000001</v>
      </c>
    </row>
    <row r="36" spans="2:7" ht="16.5" thickBot="1">
      <c r="B36" s="1" t="s">
        <v>28</v>
      </c>
      <c r="C36" s="63">
        <v>37384983.990000002</v>
      </c>
      <c r="D36" s="63">
        <v>8595893.959999999</v>
      </c>
      <c r="E36" s="63">
        <v>365351.34</v>
      </c>
      <c r="F36" s="20">
        <f t="shared" si="6"/>
        <v>46346229.290000007</v>
      </c>
    </row>
    <row r="37" spans="2:7" ht="16.5" thickBot="1">
      <c r="B37" s="6" t="s">
        <v>8</v>
      </c>
      <c r="C37" s="61">
        <f>SUM(C35:C36)</f>
        <v>68616266.140000001</v>
      </c>
      <c r="D37" s="61">
        <f>SUM(D35:D36)</f>
        <v>33629172.420000002</v>
      </c>
      <c r="E37" s="61">
        <f>SUM(E35:E36)</f>
        <v>30462968.470000003</v>
      </c>
      <c r="F37" s="62">
        <f>SUM(F35:F36)</f>
        <v>132708407.03000002</v>
      </c>
    </row>
    <row r="38" spans="2:7" ht="15.75">
      <c r="B38" s="28"/>
      <c r="C38" s="29"/>
      <c r="D38" s="29"/>
      <c r="E38" s="29"/>
      <c r="F38" s="29"/>
    </row>
    <row r="40" spans="2:7">
      <c r="B40" s="87" t="s">
        <v>82</v>
      </c>
      <c r="C40" s="87"/>
      <c r="D40" s="87"/>
      <c r="E40" s="87"/>
      <c r="F40" s="87"/>
    </row>
    <row r="41" spans="2:7" ht="31.5">
      <c r="B41" s="23" t="s">
        <v>26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7" ht="15.75">
      <c r="B42" s="1" t="s">
        <v>27</v>
      </c>
      <c r="C42" s="63">
        <f>SUM(C28,C35)</f>
        <v>87689260.13000001</v>
      </c>
      <c r="D42" s="63">
        <f t="shared" ref="D42:E42" si="7">SUM(D28,D35)</f>
        <v>84569020.219999999</v>
      </c>
      <c r="E42" s="63">
        <f t="shared" si="7"/>
        <v>53034885.910000004</v>
      </c>
      <c r="F42" s="20">
        <f t="shared" ref="F42:F43" si="8">SUM(C42:E42)</f>
        <v>225293166.26000002</v>
      </c>
    </row>
    <row r="43" spans="2:7" ht="16.5" thickBot="1">
      <c r="B43" s="1" t="s">
        <v>28</v>
      </c>
      <c r="C43" s="63">
        <f>SUM(C29,C36)</f>
        <v>92863026.439999998</v>
      </c>
      <c r="D43" s="63">
        <f t="shared" ref="D43:E43" si="9">SUM(D29,D36)</f>
        <v>75009376.620000005</v>
      </c>
      <c r="E43" s="63">
        <f t="shared" si="9"/>
        <v>24446944.5</v>
      </c>
      <c r="F43" s="20">
        <f t="shared" si="8"/>
        <v>192319347.56</v>
      </c>
    </row>
    <row r="44" spans="2:7" ht="16.5" thickBot="1">
      <c r="B44" s="6" t="s">
        <v>8</v>
      </c>
      <c r="C44" s="61">
        <f>SUM(C42:C43)</f>
        <v>180552286.56999999</v>
      </c>
      <c r="D44" s="61">
        <f>SUM(D42:D43)</f>
        <v>159578396.84</v>
      </c>
      <c r="E44" s="61">
        <f>SUM(E42:E43)</f>
        <v>77481830.409999996</v>
      </c>
      <c r="F44" s="62">
        <f>SUM(F42:F43)</f>
        <v>417612513.82000005</v>
      </c>
      <c r="G44" s="21" t="s">
        <v>9</v>
      </c>
    </row>
    <row r="45" spans="2:7" ht="15.75">
      <c r="B45" s="28"/>
      <c r="C45" s="29"/>
      <c r="D45" s="29"/>
      <c r="E45" s="29"/>
      <c r="F45" s="29"/>
    </row>
    <row r="46" spans="2:7" ht="15.75">
      <c r="B46" s="28"/>
      <c r="C46" s="29"/>
      <c r="D46" s="29"/>
      <c r="E46" s="29"/>
      <c r="F46" s="29"/>
    </row>
    <row r="47" spans="2:7">
      <c r="B47" s="87" t="s">
        <v>51</v>
      </c>
      <c r="C47" s="87"/>
      <c r="D47" s="87"/>
      <c r="E47" s="87"/>
      <c r="F47" s="87"/>
    </row>
    <row r="48" spans="2:7" ht="31.5">
      <c r="B48" s="23" t="s">
        <v>26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27</v>
      </c>
      <c r="C49" s="63">
        <v>18351260.32</v>
      </c>
      <c r="D49" s="63">
        <v>37645508.919999994</v>
      </c>
      <c r="E49" s="63">
        <v>16346135.93</v>
      </c>
      <c r="F49" s="20">
        <f t="shared" ref="F49:F50" si="10">SUM(C49:E49)</f>
        <v>72342905.169999987</v>
      </c>
    </row>
    <row r="50" spans="2:6" ht="16.5" thickBot="1">
      <c r="B50" s="1" t="s">
        <v>28</v>
      </c>
      <c r="C50" s="63">
        <v>16761944.239999998</v>
      </c>
      <c r="D50" s="63">
        <v>24667592.780000001</v>
      </c>
      <c r="E50" s="63">
        <v>14999203.429999998</v>
      </c>
      <c r="F50" s="20">
        <f t="shared" si="10"/>
        <v>56428740.449999996</v>
      </c>
    </row>
    <row r="51" spans="2:6" ht="16.5" thickBot="1">
      <c r="B51" s="6" t="s">
        <v>8</v>
      </c>
      <c r="C51" s="61">
        <f>SUM(C49:C50)</f>
        <v>35113204.560000002</v>
      </c>
      <c r="D51" s="61">
        <f>SUM(D49:D50)</f>
        <v>62313101.699999996</v>
      </c>
      <c r="E51" s="61">
        <f>SUM(E49:E50)</f>
        <v>31345339.359999999</v>
      </c>
      <c r="F51" s="62">
        <f>SUM(F49:F50)</f>
        <v>128771645.61999997</v>
      </c>
    </row>
    <row r="52" spans="2:6" ht="15.75">
      <c r="B52" s="28"/>
      <c r="C52" s="29"/>
      <c r="D52" s="29"/>
      <c r="E52" s="29"/>
      <c r="F52" s="29"/>
    </row>
    <row r="54" spans="2:6">
      <c r="B54" s="87" t="s">
        <v>52</v>
      </c>
      <c r="C54" s="87"/>
      <c r="D54" s="87"/>
      <c r="E54" s="87"/>
      <c r="F54" s="87"/>
    </row>
    <row r="55" spans="2:6" ht="31.5">
      <c r="B55" s="23" t="s">
        <v>26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27</v>
      </c>
      <c r="C56" s="63">
        <v>7901762.9899999993</v>
      </c>
      <c r="D56" s="63">
        <v>5828700.5200000005</v>
      </c>
      <c r="E56" s="63">
        <v>6179256.9500000002</v>
      </c>
      <c r="F56" s="20">
        <f t="shared" ref="F56:F57" si="11">SUM(C56:E56)</f>
        <v>19909720.460000001</v>
      </c>
    </row>
    <row r="57" spans="2:6" ht="16.5" thickBot="1">
      <c r="B57" s="1" t="s">
        <v>28</v>
      </c>
      <c r="C57" s="63">
        <v>9940949.4000000004</v>
      </c>
      <c r="D57" s="63">
        <v>3244771.1300000004</v>
      </c>
      <c r="E57" s="63">
        <v>126726.55</v>
      </c>
      <c r="F57" s="20">
        <f t="shared" si="11"/>
        <v>13312447.080000002</v>
      </c>
    </row>
    <row r="58" spans="2:6" ht="16.5" thickBot="1">
      <c r="B58" s="6" t="s">
        <v>8</v>
      </c>
      <c r="C58" s="61">
        <f>SUM(C56:C57)</f>
        <v>17842712.390000001</v>
      </c>
      <c r="D58" s="61">
        <f>SUM(D56:D57)</f>
        <v>9073471.6500000004</v>
      </c>
      <c r="E58" s="61">
        <f>SUM(E56:E57)</f>
        <v>6305983.5</v>
      </c>
      <c r="F58" s="62">
        <f>SUM(F56:F57)</f>
        <v>33222167.540000003</v>
      </c>
    </row>
    <row r="59" spans="2:6" ht="15.75">
      <c r="B59" s="28"/>
      <c r="C59" s="29"/>
      <c r="D59" s="29"/>
      <c r="E59" s="29"/>
      <c r="F59" s="29"/>
    </row>
    <row r="61" spans="2:6">
      <c r="B61" s="87" t="s">
        <v>83</v>
      </c>
      <c r="C61" s="87"/>
      <c r="D61" s="87"/>
      <c r="E61" s="87"/>
      <c r="F61" s="87"/>
    </row>
    <row r="62" spans="2:6" ht="31.5">
      <c r="B62" s="23" t="s">
        <v>26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27</v>
      </c>
      <c r="C63" s="63">
        <f>SUM(C49,C56)</f>
        <v>26253023.309999999</v>
      </c>
      <c r="D63" s="63">
        <f t="shared" ref="D63:E63" si="12">SUM(D49,D56)</f>
        <v>43474209.439999998</v>
      </c>
      <c r="E63" s="63">
        <f t="shared" si="12"/>
        <v>22525392.879999999</v>
      </c>
      <c r="F63" s="20">
        <f t="shared" ref="F63:F64" si="13">SUM(C63:E63)</f>
        <v>92252625.629999995</v>
      </c>
    </row>
    <row r="64" spans="2:6" ht="16.5" thickBot="1">
      <c r="B64" s="1" t="s">
        <v>28</v>
      </c>
      <c r="C64" s="63">
        <f>SUM(C50,C57)</f>
        <v>26702893.640000001</v>
      </c>
      <c r="D64" s="63">
        <f t="shared" ref="D64:E64" si="14">SUM(D50,D57)</f>
        <v>27912363.91</v>
      </c>
      <c r="E64" s="63">
        <f t="shared" si="14"/>
        <v>15125929.979999999</v>
      </c>
      <c r="F64" s="20">
        <f t="shared" si="13"/>
        <v>69741187.530000001</v>
      </c>
    </row>
    <row r="65" spans="2:7" ht="16.5" thickBot="1">
      <c r="B65" s="6" t="s">
        <v>8</v>
      </c>
      <c r="C65" s="61">
        <f>SUM(C63:C64)</f>
        <v>52955916.950000003</v>
      </c>
      <c r="D65" s="61">
        <f>SUM(D63:D64)</f>
        <v>71386573.349999994</v>
      </c>
      <c r="E65" s="61">
        <f>SUM(E63:E64)</f>
        <v>37651322.859999999</v>
      </c>
      <c r="F65" s="62">
        <f>SUM(F63:F64)</f>
        <v>161993813.16</v>
      </c>
      <c r="G65" s="21" t="s">
        <v>9</v>
      </c>
    </row>
    <row r="66" spans="2:7" ht="15.75">
      <c r="B66" s="28"/>
      <c r="C66" s="29"/>
      <c r="D66" s="29"/>
      <c r="E66" s="29"/>
      <c r="F66" s="29"/>
      <c r="G66" s="21" t="s">
        <v>9</v>
      </c>
    </row>
    <row r="67" spans="2:7" ht="15.75">
      <c r="B67" s="28"/>
      <c r="C67" s="29"/>
      <c r="D67" s="29"/>
      <c r="E67" s="29"/>
      <c r="F67" s="29"/>
    </row>
    <row r="68" spans="2:7">
      <c r="B68" s="87" t="s">
        <v>53</v>
      </c>
      <c r="C68" s="87"/>
      <c r="D68" s="87"/>
      <c r="E68" s="87"/>
      <c r="F68" s="87"/>
    </row>
    <row r="69" spans="2:7" ht="31.5">
      <c r="B69" s="23" t="s">
        <v>26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7" ht="15.75">
      <c r="B70" s="1" t="s">
        <v>27</v>
      </c>
      <c r="C70" s="63">
        <v>74809238.300000012</v>
      </c>
      <c r="D70" s="63">
        <v>97181250.679999992</v>
      </c>
      <c r="E70" s="63">
        <v>39283404.710000001</v>
      </c>
      <c r="F70" s="20">
        <f t="shared" ref="F70:F71" si="15">SUM(C70:E70)</f>
        <v>211273893.69000003</v>
      </c>
      <c r="G70" s="21"/>
    </row>
    <row r="71" spans="2:7" ht="16.5" thickBot="1">
      <c r="B71" s="1" t="s">
        <v>28</v>
      </c>
      <c r="C71" s="63">
        <v>72239986.689999998</v>
      </c>
      <c r="D71" s="63">
        <v>91081075.440000013</v>
      </c>
      <c r="E71" s="63">
        <v>39080796.590000004</v>
      </c>
      <c r="F71" s="20">
        <f t="shared" si="15"/>
        <v>202401858.72</v>
      </c>
      <c r="G71" s="21"/>
    </row>
    <row r="72" spans="2:7" ht="16.5" thickBot="1">
      <c r="B72" s="6" t="s">
        <v>8</v>
      </c>
      <c r="C72" s="61">
        <f>SUM(C70:C71)</f>
        <v>147049224.99000001</v>
      </c>
      <c r="D72" s="61">
        <f>SUM(D70:D71)</f>
        <v>188262326.12</v>
      </c>
      <c r="E72" s="61">
        <f>SUM(E70:E71)</f>
        <v>78364201.300000012</v>
      </c>
      <c r="F72" s="62">
        <f>SUM(F70:F71)</f>
        <v>413675752.41000003</v>
      </c>
      <c r="G72" s="21"/>
    </row>
    <row r="73" spans="2:7" ht="15.75">
      <c r="B73" s="28"/>
      <c r="C73" s="29"/>
      <c r="D73" s="29"/>
      <c r="E73" s="29"/>
      <c r="F73" s="29"/>
      <c r="G73" s="21"/>
    </row>
    <row r="75" spans="2:7">
      <c r="B75" s="87" t="s">
        <v>54</v>
      </c>
      <c r="C75" s="87"/>
      <c r="D75" s="87"/>
      <c r="E75" s="87"/>
      <c r="F75" s="87"/>
    </row>
    <row r="76" spans="2:7" ht="31.5">
      <c r="B76" s="23" t="s">
        <v>26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7" ht="15.75">
      <c r="B77" s="1" t="s">
        <v>27</v>
      </c>
      <c r="C77" s="63">
        <v>39133045.139999993</v>
      </c>
      <c r="D77" s="63">
        <v>30861978.979999997</v>
      </c>
      <c r="E77" s="63">
        <v>36276874.080000006</v>
      </c>
      <c r="F77" s="20">
        <f t="shared" ref="F77:F78" si="16">SUM(C77:E77)</f>
        <v>106271898.19999999</v>
      </c>
      <c r="G77" s="21"/>
    </row>
    <row r="78" spans="2:7" ht="16.5" thickBot="1">
      <c r="B78" s="1" t="s">
        <v>28</v>
      </c>
      <c r="C78" s="63">
        <v>47325933.390000001</v>
      </c>
      <c r="D78" s="63">
        <v>11840665.09</v>
      </c>
      <c r="E78" s="63">
        <v>492077.89</v>
      </c>
      <c r="F78" s="20">
        <f t="shared" si="16"/>
        <v>59658676.370000005</v>
      </c>
      <c r="G78" s="21"/>
    </row>
    <row r="79" spans="2:7" ht="16.5" thickBot="1">
      <c r="B79" s="6" t="s">
        <v>8</v>
      </c>
      <c r="C79" s="61">
        <f>SUM(C77:C78)</f>
        <v>86458978.530000001</v>
      </c>
      <c r="D79" s="61">
        <f>SUM(D77:D78)</f>
        <v>42702644.069999993</v>
      </c>
      <c r="E79" s="61">
        <f>SUM(E77:E78)</f>
        <v>36768951.970000006</v>
      </c>
      <c r="F79" s="62">
        <f>SUM(F77:F78)</f>
        <v>165930574.56999999</v>
      </c>
    </row>
    <row r="80" spans="2:7" ht="15.75">
      <c r="B80" s="28"/>
      <c r="C80" s="29"/>
      <c r="D80" s="29"/>
      <c r="E80" s="29"/>
      <c r="F80" s="29"/>
    </row>
    <row r="82" spans="2:7">
      <c r="B82" s="87" t="s">
        <v>84</v>
      </c>
      <c r="C82" s="87"/>
      <c r="D82" s="87"/>
      <c r="E82" s="87"/>
      <c r="F82" s="87"/>
    </row>
    <row r="83" spans="2:7" ht="31.5">
      <c r="B83" s="23" t="s">
        <v>26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7" ht="15.75">
      <c r="B84" s="1" t="s">
        <v>27</v>
      </c>
      <c r="C84" s="63">
        <f>SUM(C70,C77)</f>
        <v>113942283.44</v>
      </c>
      <c r="D84" s="63">
        <f t="shared" ref="D84:E84" si="17">SUM(D70,D77)</f>
        <v>128043229.66</v>
      </c>
      <c r="E84" s="63">
        <f t="shared" si="17"/>
        <v>75560278.790000007</v>
      </c>
      <c r="F84" s="20">
        <f t="shared" ref="F84:F85" si="18">SUM(C84:E84)</f>
        <v>317545791.88999999</v>
      </c>
      <c r="G84" s="21"/>
    </row>
    <row r="85" spans="2:7" ht="16.5" thickBot="1">
      <c r="B85" s="1" t="s">
        <v>28</v>
      </c>
      <c r="C85" s="63">
        <f>SUM(C71,C78)</f>
        <v>119565920.08</v>
      </c>
      <c r="D85" s="63">
        <f t="shared" ref="D85:E85" si="19">SUM(D71,D78)</f>
        <v>102921740.53000002</v>
      </c>
      <c r="E85" s="63">
        <f t="shared" si="19"/>
        <v>39572874.480000004</v>
      </c>
      <c r="F85" s="20">
        <f t="shared" si="18"/>
        <v>262060535.09000003</v>
      </c>
      <c r="G85" s="21"/>
    </row>
    <row r="86" spans="2:7" ht="16.5" thickBot="1">
      <c r="B86" s="6" t="s">
        <v>8</v>
      </c>
      <c r="C86" s="61">
        <f>SUM(C84:C85)</f>
        <v>233508203.51999998</v>
      </c>
      <c r="D86" s="61">
        <f t="shared" ref="D86:E86" si="20">SUM(D84:D85)</f>
        <v>230964970.19</v>
      </c>
      <c r="E86" s="61">
        <f t="shared" si="20"/>
        <v>115133153.27000001</v>
      </c>
      <c r="F86" s="62">
        <f>SUM(F84:F85)</f>
        <v>579606326.98000002</v>
      </c>
      <c r="G86" s="21"/>
    </row>
    <row r="87" spans="2:7">
      <c r="B87" s="22" t="s">
        <v>11</v>
      </c>
      <c r="C87" s="22"/>
      <c r="D87" s="22"/>
      <c r="E87" s="22" t="s">
        <v>9</v>
      </c>
      <c r="F87" s="43"/>
    </row>
    <row r="88" spans="2:7">
      <c r="B88" s="22" t="s">
        <v>23</v>
      </c>
      <c r="C88" s="22"/>
      <c r="D88" s="22"/>
      <c r="E88" s="22"/>
      <c r="F88" s="21" t="s">
        <v>9</v>
      </c>
    </row>
    <row r="89" spans="2:7">
      <c r="C89" s="21" t="s">
        <v>9</v>
      </c>
    </row>
    <row r="90" spans="2:7">
      <c r="C90" s="21" t="s">
        <v>9</v>
      </c>
      <c r="D90" s="21" t="s">
        <v>9</v>
      </c>
      <c r="E90" s="21" t="s">
        <v>9</v>
      </c>
    </row>
    <row r="91" spans="2:7">
      <c r="C91" s="19" t="s">
        <v>9</v>
      </c>
    </row>
    <row r="92" spans="2:7">
      <c r="C92" s="19" t="s">
        <v>9</v>
      </c>
    </row>
  </sheetData>
  <mergeCells count="14">
    <mergeCell ref="B54:F54"/>
    <mergeCell ref="B47:F47"/>
    <mergeCell ref="B82:F82"/>
    <mergeCell ref="B61:F61"/>
    <mergeCell ref="B68:F68"/>
    <mergeCell ref="B75:F75"/>
    <mergeCell ref="B2:F2"/>
    <mergeCell ref="B3:F3"/>
    <mergeCell ref="B5:F5"/>
    <mergeCell ref="B40:F40"/>
    <mergeCell ref="B19:F19"/>
    <mergeCell ref="B26:F26"/>
    <mergeCell ref="B33:F33"/>
    <mergeCell ref="B12:F12"/>
  </mergeCells>
  <pageMargins left="0.70866141732283472" right="0.70866141732283472" top="1.5354330708661419" bottom="1.5354330708661419" header="0.31496062992125984" footer="0.31496062992125984"/>
  <pageSetup paperSize="8" scale="8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88"/>
  <sheetViews>
    <sheetView zoomScaleNormal="100" workbookViewId="0">
      <selection activeCell="B4" sqref="B4"/>
    </sheetView>
  </sheetViews>
  <sheetFormatPr defaultColWidth="8.85546875" defaultRowHeight="15"/>
  <cols>
    <col min="1" max="1" width="8.85546875" style="19"/>
    <col min="2" max="2" width="50.7109375" style="19" customWidth="1"/>
    <col min="3" max="5" width="26.7109375" style="19" customWidth="1"/>
    <col min="6" max="6" width="30.7109375" style="19" customWidth="1"/>
    <col min="7" max="16384" width="8.85546875" style="19"/>
  </cols>
  <sheetData>
    <row r="2" spans="2:6">
      <c r="B2" s="84" t="s">
        <v>105</v>
      </c>
      <c r="C2" s="84"/>
      <c r="D2" s="84"/>
      <c r="E2" s="84"/>
      <c r="F2" s="84"/>
    </row>
    <row r="3" spans="2:6">
      <c r="B3" s="85" t="s">
        <v>25</v>
      </c>
      <c r="C3" s="85"/>
      <c r="D3" s="85"/>
      <c r="E3" s="85"/>
      <c r="F3" s="85"/>
    </row>
    <row r="5" spans="2:6">
      <c r="B5" s="79" t="s">
        <v>42</v>
      </c>
      <c r="C5" s="81"/>
      <c r="D5" s="81"/>
      <c r="E5" s="81"/>
      <c r="F5" s="81"/>
    </row>
    <row r="6" spans="2:6" ht="31.5">
      <c r="B6" s="23" t="s">
        <v>29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75">
      <c r="B7" s="1" t="s">
        <v>27</v>
      </c>
      <c r="C7" s="63">
        <v>2559230.7800000003</v>
      </c>
      <c r="D7" s="63">
        <v>1243365.31</v>
      </c>
      <c r="E7" s="63">
        <v>1164044</v>
      </c>
      <c r="F7" s="20">
        <f t="shared" ref="F7:F8" si="0">SUM(C7:E7)</f>
        <v>4966640.09</v>
      </c>
    </row>
    <row r="8" spans="2:6" ht="16.5" thickBot="1">
      <c r="B8" s="1" t="s">
        <v>28</v>
      </c>
      <c r="C8" s="63">
        <v>4476567.6899999995</v>
      </c>
      <c r="D8" s="63">
        <v>3838613.9699999997</v>
      </c>
      <c r="E8" s="63">
        <v>398332.51</v>
      </c>
      <c r="F8" s="20">
        <f t="shared" si="0"/>
        <v>8713514.1699999999</v>
      </c>
    </row>
    <row r="9" spans="2:6" ht="16.5" thickBot="1">
      <c r="B9" s="6" t="s">
        <v>8</v>
      </c>
      <c r="C9" s="61">
        <f>SUM(C7:C8)</f>
        <v>7035798.4699999997</v>
      </c>
      <c r="D9" s="61">
        <f>SUM(D7:D8)</f>
        <v>5081979.2799999993</v>
      </c>
      <c r="E9" s="61">
        <f>SUM(E7:E8)</f>
        <v>1562376.51</v>
      </c>
      <c r="F9" s="62">
        <f>SUM(F7:F8)</f>
        <v>13680154.26</v>
      </c>
    </row>
    <row r="10" spans="2:6" ht="15.75">
      <c r="B10" s="28"/>
      <c r="C10" s="29"/>
      <c r="D10" s="29"/>
      <c r="E10" s="29"/>
      <c r="F10" s="29"/>
    </row>
    <row r="12" spans="2:6">
      <c r="B12" s="79" t="s">
        <v>45</v>
      </c>
      <c r="C12" s="81"/>
      <c r="D12" s="81"/>
      <c r="E12" s="81"/>
      <c r="F12" s="81"/>
    </row>
    <row r="13" spans="2:6" ht="31.5">
      <c r="B13" s="23" t="s">
        <v>29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75">
      <c r="B14" s="1" t="s">
        <v>27</v>
      </c>
      <c r="C14" s="63">
        <v>2500</v>
      </c>
      <c r="D14" s="63">
        <v>0</v>
      </c>
      <c r="E14" s="63">
        <v>0</v>
      </c>
      <c r="F14" s="20">
        <f t="shared" ref="F14:F15" si="1">SUM(C14:E14)</f>
        <v>2500</v>
      </c>
    </row>
    <row r="15" spans="2:6" ht="16.5" thickBot="1">
      <c r="B15" s="1" t="s">
        <v>28</v>
      </c>
      <c r="C15" s="63">
        <v>0</v>
      </c>
      <c r="D15" s="63">
        <v>0</v>
      </c>
      <c r="E15" s="63">
        <v>0</v>
      </c>
      <c r="F15" s="20">
        <f t="shared" si="1"/>
        <v>0</v>
      </c>
    </row>
    <row r="16" spans="2:6" ht="16.5" thickBot="1">
      <c r="B16" s="6" t="s">
        <v>8</v>
      </c>
      <c r="C16" s="61">
        <f>SUM(C14:C15)</f>
        <v>2500</v>
      </c>
      <c r="D16" s="61">
        <f t="shared" ref="D16:E16" si="2">SUM(D14:D15)</f>
        <v>0</v>
      </c>
      <c r="E16" s="61">
        <f t="shared" si="2"/>
        <v>0</v>
      </c>
      <c r="F16" s="62">
        <f>SUM(F14:F15)</f>
        <v>2500</v>
      </c>
    </row>
    <row r="17" spans="2:6" ht="15.75">
      <c r="B17" s="28"/>
      <c r="C17" s="29"/>
      <c r="D17" s="29"/>
      <c r="E17" s="29"/>
      <c r="F17" s="29"/>
    </row>
    <row r="19" spans="2:6">
      <c r="B19" s="79" t="s">
        <v>77</v>
      </c>
      <c r="C19" s="79"/>
      <c r="D19" s="79"/>
      <c r="E19" s="79"/>
      <c r="F19" s="79"/>
    </row>
    <row r="20" spans="2:6" ht="31.5">
      <c r="B20" s="23" t="s">
        <v>29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27</v>
      </c>
      <c r="C21" s="63">
        <f>SUM(C7,C14)</f>
        <v>2561730.7800000003</v>
      </c>
      <c r="D21" s="63">
        <f t="shared" ref="D21:E21" si="3">SUM(D7,D14)</f>
        <v>1243365.31</v>
      </c>
      <c r="E21" s="63">
        <f t="shared" si="3"/>
        <v>1164044</v>
      </c>
      <c r="F21" s="20">
        <f t="shared" ref="F21:F22" si="4">SUM(C21:E21)</f>
        <v>4969140.09</v>
      </c>
    </row>
    <row r="22" spans="2:6" ht="16.5" thickBot="1">
      <c r="B22" s="1" t="s">
        <v>28</v>
      </c>
      <c r="C22" s="63">
        <f>SUM(C8,C15)</f>
        <v>4476567.6899999995</v>
      </c>
      <c r="D22" s="63">
        <f t="shared" ref="D22:E22" si="5">SUM(D8,D15)</f>
        <v>3838613.9699999997</v>
      </c>
      <c r="E22" s="63">
        <f t="shared" si="5"/>
        <v>398332.51</v>
      </c>
      <c r="F22" s="20">
        <f t="shared" si="4"/>
        <v>8713514.1699999999</v>
      </c>
    </row>
    <row r="23" spans="2:6" ht="16.5" thickBot="1">
      <c r="B23" s="6" t="s">
        <v>8</v>
      </c>
      <c r="C23" s="61">
        <f>SUM(C21:C22)</f>
        <v>7038298.4699999997</v>
      </c>
      <c r="D23" s="61">
        <f t="shared" ref="D23:E23" si="6">SUM(D21:D22)</f>
        <v>5081979.2799999993</v>
      </c>
      <c r="E23" s="61">
        <f t="shared" si="6"/>
        <v>1562376.51</v>
      </c>
      <c r="F23" s="62">
        <f>SUM(F21:F22)</f>
        <v>13682654.26</v>
      </c>
    </row>
    <row r="24" spans="2:6" ht="15.75">
      <c r="B24" s="28"/>
      <c r="C24" s="29"/>
      <c r="D24" s="29"/>
      <c r="E24" s="29"/>
      <c r="F24" s="29"/>
    </row>
    <row r="25" spans="2:6" ht="15.75">
      <c r="B25" s="28"/>
      <c r="C25" s="29"/>
      <c r="D25" s="29"/>
      <c r="E25" s="29"/>
      <c r="F25" s="29"/>
    </row>
    <row r="26" spans="2:6">
      <c r="B26" s="79" t="s">
        <v>43</v>
      </c>
      <c r="C26" s="81"/>
      <c r="D26" s="81"/>
      <c r="E26" s="81"/>
      <c r="F26" s="81"/>
    </row>
    <row r="27" spans="2:6" ht="31.5">
      <c r="B27" s="23" t="s">
        <v>29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27</v>
      </c>
      <c r="C28" s="63">
        <v>1258636.2</v>
      </c>
      <c r="D28" s="63">
        <v>1041577.2200000001</v>
      </c>
      <c r="E28" s="63">
        <v>0</v>
      </c>
      <c r="F28" s="20">
        <f t="shared" ref="F28:F29" si="7">SUM(C28:E28)</f>
        <v>2300213.42</v>
      </c>
    </row>
    <row r="29" spans="2:6" ht="16.5" thickBot="1">
      <c r="B29" s="1" t="s">
        <v>28</v>
      </c>
      <c r="C29" s="63">
        <v>3786001.1299999994</v>
      </c>
      <c r="D29" s="63">
        <v>219826.58999999997</v>
      </c>
      <c r="E29" s="63">
        <v>0</v>
      </c>
      <c r="F29" s="20">
        <f t="shared" si="7"/>
        <v>4005827.7199999993</v>
      </c>
    </row>
    <row r="30" spans="2:6" ht="16.5" thickBot="1">
      <c r="B30" s="6" t="s">
        <v>8</v>
      </c>
      <c r="C30" s="61">
        <f>SUM(C28:C29)</f>
        <v>5044637.3299999991</v>
      </c>
      <c r="D30" s="61">
        <f t="shared" ref="D30:E30" si="8">SUM(D28:D29)</f>
        <v>1261403.81</v>
      </c>
      <c r="E30" s="61">
        <f t="shared" si="8"/>
        <v>0</v>
      </c>
      <c r="F30" s="62">
        <f>SUM(F28:F29)</f>
        <v>6306041.1399999987</v>
      </c>
    </row>
    <row r="31" spans="2:6" ht="15.75">
      <c r="B31" s="28"/>
      <c r="C31" s="29"/>
      <c r="D31" s="29"/>
      <c r="E31" s="29"/>
      <c r="F31" s="29"/>
    </row>
    <row r="33" spans="2:6">
      <c r="B33" s="79" t="s">
        <v>44</v>
      </c>
      <c r="C33" s="79"/>
      <c r="D33" s="79"/>
      <c r="E33" s="79"/>
      <c r="F33" s="79"/>
    </row>
    <row r="34" spans="2:6" ht="31.5">
      <c r="B34" s="23" t="s">
        <v>29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27</v>
      </c>
      <c r="C35" s="63">
        <v>0</v>
      </c>
      <c r="D35" s="63">
        <v>0</v>
      </c>
      <c r="E35" s="63">
        <v>0</v>
      </c>
      <c r="F35" s="20">
        <f t="shared" ref="F35:F36" si="9">SUM(C35:E35)</f>
        <v>0</v>
      </c>
    </row>
    <row r="36" spans="2:6" ht="16.5" thickBot="1">
      <c r="B36" s="1" t="s">
        <v>28</v>
      </c>
      <c r="C36" s="63">
        <v>0</v>
      </c>
      <c r="D36" s="63">
        <v>0</v>
      </c>
      <c r="E36" s="63">
        <v>0</v>
      </c>
      <c r="F36" s="20">
        <f t="shared" si="9"/>
        <v>0</v>
      </c>
    </row>
    <row r="37" spans="2:6" ht="16.5" thickBot="1">
      <c r="B37" s="6" t="s">
        <v>8</v>
      </c>
      <c r="C37" s="61">
        <f>SUM(C35:C36)</f>
        <v>0</v>
      </c>
      <c r="D37" s="61">
        <f t="shared" ref="D37:E37" si="10">SUM(D35:D36)</f>
        <v>0</v>
      </c>
      <c r="E37" s="61">
        <f t="shared" si="10"/>
        <v>0</v>
      </c>
      <c r="F37" s="62">
        <f>SUM(F35:F36)</f>
        <v>0</v>
      </c>
    </row>
    <row r="38" spans="2:6" ht="15.75">
      <c r="B38" s="28"/>
      <c r="C38" s="29"/>
      <c r="D38" s="29"/>
      <c r="E38" s="29"/>
      <c r="F38" s="29"/>
    </row>
    <row r="40" spans="2:6">
      <c r="B40" s="79" t="s">
        <v>85</v>
      </c>
      <c r="C40" s="81"/>
      <c r="D40" s="81"/>
      <c r="E40" s="81"/>
      <c r="F40" s="81"/>
    </row>
    <row r="41" spans="2:6" ht="31.5">
      <c r="B41" s="23" t="s">
        <v>29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27</v>
      </c>
      <c r="C42" s="63">
        <f>SUM(C28,C35)</f>
        <v>1258636.2</v>
      </c>
      <c r="D42" s="63">
        <f t="shared" ref="D42:E42" si="11">SUM(D28,D35)</f>
        <v>1041577.2200000001</v>
      </c>
      <c r="E42" s="63">
        <f t="shared" si="11"/>
        <v>0</v>
      </c>
      <c r="F42" s="20">
        <f t="shared" ref="F42:F43" si="12">SUM(C42:E42)</f>
        <v>2300213.42</v>
      </c>
    </row>
    <row r="43" spans="2:6" ht="16.5" thickBot="1">
      <c r="B43" s="1" t="s">
        <v>28</v>
      </c>
      <c r="C43" s="63">
        <f>SUM(C29,C36)</f>
        <v>3786001.1299999994</v>
      </c>
      <c r="D43" s="63">
        <f t="shared" ref="D43:E43" si="13">SUM(D29,D36)</f>
        <v>219826.58999999997</v>
      </c>
      <c r="E43" s="63">
        <f t="shared" si="13"/>
        <v>0</v>
      </c>
      <c r="F43" s="20">
        <f t="shared" si="12"/>
        <v>4005827.7199999993</v>
      </c>
    </row>
    <row r="44" spans="2:6" ht="16.5" thickBot="1">
      <c r="B44" s="6" t="s">
        <v>8</v>
      </c>
      <c r="C44" s="61">
        <f>SUM(C42:C43)</f>
        <v>5044637.3299999991</v>
      </c>
      <c r="D44" s="61">
        <f t="shared" ref="D44:E44" si="14">SUM(D42:D43)</f>
        <v>1261403.81</v>
      </c>
      <c r="E44" s="61">
        <f t="shared" si="14"/>
        <v>0</v>
      </c>
      <c r="F44" s="62">
        <f>SUM(F42:F43)</f>
        <v>6306041.1399999987</v>
      </c>
    </row>
    <row r="45" spans="2:6" ht="15.75">
      <c r="B45" s="28"/>
      <c r="C45" s="29"/>
      <c r="D45" s="29"/>
      <c r="E45" s="29"/>
      <c r="F45" s="29"/>
    </row>
    <row r="46" spans="2:6" ht="15.75">
      <c r="B46" s="28"/>
      <c r="C46" s="29"/>
      <c r="D46" s="29"/>
      <c r="E46" s="29"/>
      <c r="F46" s="29"/>
    </row>
    <row r="47" spans="2:6">
      <c r="B47" s="79" t="s">
        <v>21</v>
      </c>
      <c r="C47" s="79"/>
      <c r="D47" s="79"/>
      <c r="E47" s="79"/>
      <c r="F47" s="79"/>
    </row>
    <row r="48" spans="2:6" ht="31.5">
      <c r="B48" s="23" t="s">
        <v>29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27</v>
      </c>
      <c r="C49" s="63">
        <v>1321152.6300000001</v>
      </c>
      <c r="D49" s="63">
        <v>65444.710000000006</v>
      </c>
      <c r="E49" s="63">
        <v>640448.63</v>
      </c>
      <c r="F49" s="20">
        <f t="shared" ref="F49:F50" si="15">SUM(C49:E49)</f>
        <v>2027045.9700000002</v>
      </c>
    </row>
    <row r="50" spans="2:6" ht="16.5" thickBot="1">
      <c r="B50" s="1" t="s">
        <v>28</v>
      </c>
      <c r="C50" s="63">
        <v>212468.39</v>
      </c>
      <c r="D50" s="63">
        <v>97642.069999999992</v>
      </c>
      <c r="E50" s="63">
        <v>27452.14</v>
      </c>
      <c r="F50" s="20">
        <f t="shared" si="15"/>
        <v>337562.60000000003</v>
      </c>
    </row>
    <row r="51" spans="2:6" ht="16.5" thickBot="1">
      <c r="B51" s="6" t="s">
        <v>8</v>
      </c>
      <c r="C51" s="61">
        <f>SUM(C49:C50)</f>
        <v>1533621.02</v>
      </c>
      <c r="D51" s="61">
        <f t="shared" ref="D51:E51" si="16">SUM(D49:D50)</f>
        <v>163086.78</v>
      </c>
      <c r="E51" s="61">
        <f t="shared" si="16"/>
        <v>667900.77</v>
      </c>
      <c r="F51" s="62">
        <f>SUM(F49:F50)</f>
        <v>2364608.5700000003</v>
      </c>
    </row>
    <row r="52" spans="2:6" ht="15.75">
      <c r="B52" s="28"/>
      <c r="C52" s="29"/>
      <c r="D52" s="29"/>
      <c r="E52" s="29"/>
      <c r="F52" s="29"/>
    </row>
    <row r="54" spans="2:6">
      <c r="B54" s="83" t="s">
        <v>46</v>
      </c>
      <c r="C54" s="83"/>
      <c r="D54" s="83"/>
      <c r="E54" s="83"/>
      <c r="F54" s="83"/>
    </row>
    <row r="55" spans="2:6" ht="31.5">
      <c r="B55" s="23" t="s">
        <v>29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27</v>
      </c>
      <c r="C56" s="63">
        <v>0</v>
      </c>
      <c r="D56" s="63">
        <v>0</v>
      </c>
      <c r="E56" s="63">
        <v>0</v>
      </c>
      <c r="F56" s="20">
        <f t="shared" ref="F56:F57" si="17">SUM(C56:E56)</f>
        <v>0</v>
      </c>
    </row>
    <row r="57" spans="2:6" ht="16.5" thickBot="1">
      <c r="B57" s="1" t="s">
        <v>28</v>
      </c>
      <c r="C57" s="63">
        <v>0</v>
      </c>
      <c r="D57" s="63">
        <v>0</v>
      </c>
      <c r="E57" s="63">
        <v>0</v>
      </c>
      <c r="F57" s="20">
        <f t="shared" si="17"/>
        <v>0</v>
      </c>
    </row>
    <row r="58" spans="2:6" ht="16.5" thickBot="1">
      <c r="B58" s="6" t="s">
        <v>8</v>
      </c>
      <c r="C58" s="61">
        <f>SUM(C56:C57)</f>
        <v>0</v>
      </c>
      <c r="D58" s="61">
        <f t="shared" ref="D58:E58" si="18">SUM(D56:D57)</f>
        <v>0</v>
      </c>
      <c r="E58" s="61">
        <f t="shared" si="18"/>
        <v>0</v>
      </c>
      <c r="F58" s="62">
        <f>SUM(F56:F57)</f>
        <v>0</v>
      </c>
    </row>
    <row r="59" spans="2:6" ht="15.75">
      <c r="B59" s="28"/>
      <c r="C59" s="29"/>
      <c r="D59" s="29"/>
      <c r="E59" s="29"/>
      <c r="F59" s="29"/>
    </row>
    <row r="61" spans="2:6">
      <c r="B61" s="79" t="s">
        <v>86</v>
      </c>
      <c r="C61" s="79"/>
      <c r="D61" s="79"/>
      <c r="E61" s="79"/>
      <c r="F61" s="79"/>
    </row>
    <row r="62" spans="2:6" ht="31.5">
      <c r="B62" s="23" t="s">
        <v>29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27</v>
      </c>
      <c r="C63" s="63">
        <f>SUM(C49,C56)</f>
        <v>1321152.6300000001</v>
      </c>
      <c r="D63" s="63">
        <f t="shared" ref="D63:E63" si="19">SUM(D49,D56)</f>
        <v>65444.710000000006</v>
      </c>
      <c r="E63" s="63">
        <f t="shared" si="19"/>
        <v>640448.63</v>
      </c>
      <c r="F63" s="20">
        <f t="shared" ref="F63:F64" si="20">SUM(C63:E63)</f>
        <v>2027045.9700000002</v>
      </c>
    </row>
    <row r="64" spans="2:6" ht="16.5" thickBot="1">
      <c r="B64" s="1" t="s">
        <v>28</v>
      </c>
      <c r="C64" s="63">
        <f>SUM(C50,C57)</f>
        <v>212468.39</v>
      </c>
      <c r="D64" s="63">
        <f t="shared" ref="D64:E64" si="21">SUM(D50,D57)</f>
        <v>97642.069999999992</v>
      </c>
      <c r="E64" s="63">
        <f t="shared" si="21"/>
        <v>27452.14</v>
      </c>
      <c r="F64" s="20">
        <f t="shared" si="20"/>
        <v>337562.60000000003</v>
      </c>
    </row>
    <row r="65" spans="2:6" ht="16.5" thickBot="1">
      <c r="B65" s="6" t="s">
        <v>8</v>
      </c>
      <c r="C65" s="61">
        <f>SUM(C63:C64)</f>
        <v>1533621.02</v>
      </c>
      <c r="D65" s="61">
        <f>SUM(D63:D64)</f>
        <v>163086.78</v>
      </c>
      <c r="E65" s="61">
        <f>SUM(E63:E64)</f>
        <v>667900.77</v>
      </c>
      <c r="F65" s="62">
        <f>SUM(F63:F64)</f>
        <v>2364608.5700000003</v>
      </c>
    </row>
    <row r="66" spans="2:6" ht="15.75">
      <c r="B66" s="28"/>
      <c r="C66" s="29"/>
      <c r="D66" s="29"/>
      <c r="E66" s="29"/>
      <c r="F66" s="29"/>
    </row>
    <row r="67" spans="2:6" ht="15.75">
      <c r="B67" s="28"/>
      <c r="C67" s="29"/>
      <c r="D67" s="29"/>
      <c r="E67" s="29"/>
      <c r="F67" s="29"/>
    </row>
    <row r="68" spans="2:6" ht="13.15" customHeight="1">
      <c r="B68" s="79" t="s">
        <v>22</v>
      </c>
      <c r="C68" s="79"/>
      <c r="D68" s="79"/>
      <c r="E68" s="79"/>
      <c r="F68" s="79"/>
    </row>
    <row r="69" spans="2:6" ht="31.5">
      <c r="B69" s="23" t="s">
        <v>29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27</v>
      </c>
      <c r="C70" s="63">
        <v>2579788.83</v>
      </c>
      <c r="D70" s="63">
        <v>1107021.93</v>
      </c>
      <c r="E70" s="63">
        <v>956874.01</v>
      </c>
      <c r="F70" s="20">
        <f t="shared" ref="F70:F71" si="22">SUM(C70:E70)</f>
        <v>4643684.7699999996</v>
      </c>
    </row>
    <row r="71" spans="2:6" ht="16.5" thickBot="1">
      <c r="B71" s="1" t="s">
        <v>28</v>
      </c>
      <c r="C71" s="63">
        <v>3998469.52</v>
      </c>
      <c r="D71" s="63">
        <v>317468.65999999997</v>
      </c>
      <c r="E71" s="63">
        <v>295991.09999999998</v>
      </c>
      <c r="F71" s="20">
        <f t="shared" si="22"/>
        <v>4611929.2799999993</v>
      </c>
    </row>
    <row r="72" spans="2:6" ht="16.5" thickBot="1">
      <c r="B72" s="6" t="s">
        <v>8</v>
      </c>
      <c r="C72" s="61">
        <f>SUM(C70:C71)</f>
        <v>6578258.3499999996</v>
      </c>
      <c r="D72" s="61">
        <f t="shared" ref="D72:E72" si="23">SUM(D70:D71)</f>
        <v>1424490.5899999999</v>
      </c>
      <c r="E72" s="61">
        <f t="shared" si="23"/>
        <v>1252865.1099999999</v>
      </c>
      <c r="F72" s="62">
        <f>SUM(F70:F71)</f>
        <v>9255614.0499999989</v>
      </c>
    </row>
    <row r="73" spans="2:6" ht="15.75">
      <c r="B73" s="28"/>
      <c r="C73" s="29"/>
      <c r="D73" s="29"/>
      <c r="E73" s="29"/>
      <c r="F73" s="29"/>
    </row>
    <row r="75" spans="2:6" ht="33" customHeight="1">
      <c r="B75" s="83" t="s">
        <v>47</v>
      </c>
      <c r="C75" s="83"/>
      <c r="D75" s="83"/>
      <c r="E75" s="83"/>
      <c r="F75" s="83"/>
    </row>
    <row r="76" spans="2:6" ht="31.5">
      <c r="B76" s="23" t="s">
        <v>29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27</v>
      </c>
      <c r="C77" s="63">
        <v>0</v>
      </c>
      <c r="D77" s="63">
        <v>0</v>
      </c>
      <c r="E77" s="63">
        <v>0</v>
      </c>
      <c r="F77" s="20">
        <f t="shared" ref="F77:F78" si="24">SUM(C77:E77)</f>
        <v>0</v>
      </c>
    </row>
    <row r="78" spans="2:6" ht="16.5" thickBot="1">
      <c r="B78" s="1" t="s">
        <v>28</v>
      </c>
      <c r="C78" s="63">
        <v>0</v>
      </c>
      <c r="D78" s="63">
        <v>0</v>
      </c>
      <c r="E78" s="63">
        <v>0</v>
      </c>
      <c r="F78" s="20">
        <f t="shared" si="24"/>
        <v>0</v>
      </c>
    </row>
    <row r="79" spans="2:6" ht="16.5" thickBot="1">
      <c r="B79" s="6" t="s">
        <v>8</v>
      </c>
      <c r="C79" s="61">
        <f>SUM(C77:C78)</f>
        <v>0</v>
      </c>
      <c r="D79" s="61">
        <f t="shared" ref="D79:E79" si="25">SUM(D77:D78)</f>
        <v>0</v>
      </c>
      <c r="E79" s="61">
        <f t="shared" si="25"/>
        <v>0</v>
      </c>
      <c r="F79" s="62">
        <f>SUM(F77:F78)</f>
        <v>0</v>
      </c>
    </row>
    <row r="80" spans="2:6" ht="15.75">
      <c r="B80" s="28"/>
      <c r="C80" s="29"/>
      <c r="D80" s="29"/>
      <c r="E80" s="29"/>
      <c r="F80" s="29"/>
    </row>
    <row r="82" spans="2:6" ht="14.45" customHeight="1">
      <c r="B82" s="87" t="s">
        <v>80</v>
      </c>
      <c r="C82" s="87"/>
      <c r="D82" s="87"/>
      <c r="E82" s="87"/>
      <c r="F82" s="87"/>
    </row>
    <row r="83" spans="2:6" ht="31.5">
      <c r="B83" s="23" t="s">
        <v>29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27</v>
      </c>
      <c r="C84" s="63">
        <f>SUM(C70,C77)</f>
        <v>2579788.83</v>
      </c>
      <c r="D84" s="63">
        <f t="shared" ref="D84:E84" si="26">SUM(D70,D77)</f>
        <v>1107021.93</v>
      </c>
      <c r="E84" s="63">
        <f t="shared" si="26"/>
        <v>956874.01</v>
      </c>
      <c r="F84" s="20">
        <f t="shared" ref="F84:F85" si="27">SUM(C84:E84)</f>
        <v>4643684.7699999996</v>
      </c>
    </row>
    <row r="85" spans="2:6" ht="16.5" thickBot="1">
      <c r="B85" s="1" t="s">
        <v>28</v>
      </c>
      <c r="C85" s="63">
        <f>SUM(C71,C78)</f>
        <v>3998469.52</v>
      </c>
      <c r="D85" s="63">
        <f t="shared" ref="D85:E85" si="28">SUM(D71,D78)</f>
        <v>317468.65999999997</v>
      </c>
      <c r="E85" s="63">
        <f t="shared" si="28"/>
        <v>295991.09999999998</v>
      </c>
      <c r="F85" s="20">
        <f t="shared" si="27"/>
        <v>4611929.2799999993</v>
      </c>
    </row>
    <row r="86" spans="2:6" ht="16.5" thickBot="1">
      <c r="B86" s="6" t="s">
        <v>8</v>
      </c>
      <c r="C86" s="61">
        <f>SUM(C84:C85)</f>
        <v>6578258.3499999996</v>
      </c>
      <c r="D86" s="61">
        <f t="shared" ref="D86:E86" si="29">SUM(D84:D85)</f>
        <v>1424490.5899999999</v>
      </c>
      <c r="E86" s="61">
        <f t="shared" si="29"/>
        <v>1252865.1099999999</v>
      </c>
      <c r="F86" s="62">
        <f>SUM(F84:F85)</f>
        <v>9255614.0499999989</v>
      </c>
    </row>
    <row r="87" spans="2:6">
      <c r="B87" s="22" t="s">
        <v>11</v>
      </c>
      <c r="C87" s="22"/>
      <c r="F87" s="43"/>
    </row>
    <row r="88" spans="2:6">
      <c r="B88" s="22" t="s">
        <v>23</v>
      </c>
      <c r="C88" s="22"/>
    </row>
  </sheetData>
  <mergeCells count="14">
    <mergeCell ref="B75:F75"/>
    <mergeCell ref="B82:F82"/>
    <mergeCell ref="B40:F40"/>
    <mergeCell ref="B47:F47"/>
    <mergeCell ref="B54:F54"/>
    <mergeCell ref="B61:F61"/>
    <mergeCell ref="B68:F68"/>
    <mergeCell ref="B2:F2"/>
    <mergeCell ref="B33:F33"/>
    <mergeCell ref="B26:F26"/>
    <mergeCell ref="B3:F3"/>
    <mergeCell ref="B5:F5"/>
    <mergeCell ref="B12:F12"/>
    <mergeCell ref="B19:F19"/>
  </mergeCells>
  <pageMargins left="0.70866141732283472" right="0.70866141732283472" top="1.7322834645669292" bottom="1.8110236220472442" header="0.31496062992125984" footer="0.31496062992125984"/>
  <pageSetup paperSize="8" scale="81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J88"/>
  <sheetViews>
    <sheetView zoomScaleNormal="100" workbookViewId="0">
      <selection activeCell="B57" sqref="B57"/>
    </sheetView>
  </sheetViews>
  <sheetFormatPr defaultColWidth="8.85546875" defaultRowHeight="14.25"/>
  <cols>
    <col min="1" max="1" width="8.85546875" style="64"/>
    <col min="2" max="2" width="50.7109375" style="64" customWidth="1"/>
    <col min="3" max="4" width="26.7109375" style="64" customWidth="1"/>
    <col min="5" max="5" width="20.7109375" style="64" customWidth="1"/>
    <col min="6" max="6" width="30.7109375" style="64" customWidth="1"/>
    <col min="7" max="7" width="18.7109375" style="64" customWidth="1"/>
    <col min="8" max="8" width="15.28515625" style="64" customWidth="1"/>
    <col min="9" max="9" width="16.42578125" style="64" customWidth="1"/>
    <col min="10" max="10" width="18.140625" style="64" customWidth="1"/>
    <col min="11" max="16384" width="8.85546875" style="64"/>
  </cols>
  <sheetData>
    <row r="2" spans="2:7">
      <c r="B2" s="84" t="s">
        <v>106</v>
      </c>
      <c r="C2" s="84"/>
      <c r="D2" s="84"/>
      <c r="E2" s="84"/>
      <c r="F2" s="84"/>
    </row>
    <row r="3" spans="2:7">
      <c r="B3" s="85" t="s">
        <v>30</v>
      </c>
      <c r="C3" s="85"/>
      <c r="D3" s="85"/>
      <c r="E3" s="85"/>
      <c r="F3" s="85"/>
    </row>
    <row r="5" spans="2:7" ht="15">
      <c r="B5" s="89" t="s">
        <v>55</v>
      </c>
      <c r="C5" s="89"/>
      <c r="D5" s="89"/>
      <c r="E5" s="89"/>
      <c r="F5" s="89"/>
    </row>
    <row r="6" spans="2:7" ht="31.5">
      <c r="B6" s="23" t="s">
        <v>31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65" t="s">
        <v>32</v>
      </c>
      <c r="C7" s="63">
        <v>41598690.719999991</v>
      </c>
      <c r="D7" s="63">
        <v>13722484.26</v>
      </c>
      <c r="E7" s="63">
        <v>7128417.0300000003</v>
      </c>
      <c r="F7" s="20">
        <f t="shared" ref="F7:F8" si="0">SUM(C7:E7)</f>
        <v>62449592.00999999</v>
      </c>
    </row>
    <row r="8" spans="2:7" ht="16.5" thickBot="1">
      <c r="B8" s="65" t="s">
        <v>32</v>
      </c>
      <c r="C8" s="63">
        <v>0</v>
      </c>
      <c r="D8" s="63">
        <v>100440.93</v>
      </c>
      <c r="E8" s="63">
        <v>2411482.8199999998</v>
      </c>
      <c r="F8" s="20">
        <f t="shared" si="0"/>
        <v>2511923.75</v>
      </c>
    </row>
    <row r="9" spans="2:7" ht="16.5" thickBot="1">
      <c r="B9" s="6" t="s">
        <v>8</v>
      </c>
      <c r="C9" s="61">
        <f>SUM(C7:C8)</f>
        <v>41598690.719999991</v>
      </c>
      <c r="D9" s="61">
        <f t="shared" ref="D9:E9" si="1">SUM(D7:D8)</f>
        <v>13822925.189999999</v>
      </c>
      <c r="E9" s="61">
        <f t="shared" si="1"/>
        <v>9539899.8499999996</v>
      </c>
      <c r="F9" s="62">
        <f>SUM(F7:F8)</f>
        <v>64961515.75999999</v>
      </c>
    </row>
    <row r="10" spans="2:7" ht="15.75">
      <c r="B10" s="28"/>
      <c r="C10" s="29"/>
      <c r="D10" s="29"/>
      <c r="E10" s="29"/>
      <c r="F10" s="29"/>
      <c r="G10" s="43"/>
    </row>
    <row r="12" spans="2:7" ht="15">
      <c r="B12" s="88" t="s">
        <v>49</v>
      </c>
      <c r="C12" s="88"/>
      <c r="D12" s="88"/>
      <c r="E12" s="88"/>
      <c r="F12" s="88"/>
    </row>
    <row r="13" spans="2:7" ht="31.5">
      <c r="B13" s="23" t="s">
        <v>33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65" t="s">
        <v>32</v>
      </c>
      <c r="C14" s="63">
        <v>372937.87</v>
      </c>
      <c r="D14" s="63">
        <v>1593230.14</v>
      </c>
      <c r="E14" s="63">
        <v>374670.4</v>
      </c>
      <c r="F14" s="20">
        <f t="shared" ref="F14:F15" si="2">SUM(C14:E14)</f>
        <v>2340838.4099999997</v>
      </c>
    </row>
    <row r="15" spans="2:7" ht="16.5" thickBot="1">
      <c r="B15" s="65" t="s">
        <v>32</v>
      </c>
      <c r="C15" s="63">
        <v>0</v>
      </c>
      <c r="D15" s="63">
        <v>0</v>
      </c>
      <c r="E15" s="63">
        <v>0</v>
      </c>
      <c r="F15" s="20">
        <f t="shared" si="2"/>
        <v>0</v>
      </c>
    </row>
    <row r="16" spans="2:7" ht="16.5" thickBot="1">
      <c r="B16" s="6" t="s">
        <v>8</v>
      </c>
      <c r="C16" s="61">
        <f>SUM(C14:C15)</f>
        <v>372937.87</v>
      </c>
      <c r="D16" s="61">
        <f t="shared" ref="D16:E16" si="3">SUM(D14:D15)</f>
        <v>1593230.14</v>
      </c>
      <c r="E16" s="61">
        <f t="shared" si="3"/>
        <v>374670.4</v>
      </c>
      <c r="F16" s="62">
        <f>SUM(F14:F15)</f>
        <v>2340838.4099999997</v>
      </c>
    </row>
    <row r="17" spans="2:7" ht="15.75">
      <c r="B17" s="28"/>
      <c r="C17" s="29"/>
      <c r="D17" s="29"/>
      <c r="E17" s="29"/>
      <c r="F17" s="29"/>
    </row>
    <row r="19" spans="2:7" ht="15">
      <c r="B19" s="89" t="s">
        <v>94</v>
      </c>
      <c r="C19" s="89"/>
      <c r="D19" s="89"/>
      <c r="E19" s="89"/>
      <c r="F19" s="89"/>
    </row>
    <row r="20" spans="2:7" ht="31.5">
      <c r="B20" s="23" t="s">
        <v>31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7" ht="15.75">
      <c r="B21" s="65" t="s">
        <v>32</v>
      </c>
      <c r="C21" s="63">
        <f>SUM(C7,C14)</f>
        <v>41971628.589999989</v>
      </c>
      <c r="D21" s="63">
        <f t="shared" ref="D21:E21" si="4">SUM(D7,D14)</f>
        <v>15315714.4</v>
      </c>
      <c r="E21" s="63">
        <f t="shared" si="4"/>
        <v>7503087.4300000006</v>
      </c>
      <c r="F21" s="20">
        <f t="shared" ref="F21:F22" si="5">SUM(C21:E21)</f>
        <v>64790430.419999987</v>
      </c>
    </row>
    <row r="22" spans="2:7" ht="16.5" thickBot="1">
      <c r="B22" s="65" t="s">
        <v>32</v>
      </c>
      <c r="C22" s="63">
        <f>SUM(C8,C15)</f>
        <v>0</v>
      </c>
      <c r="D22" s="63">
        <f t="shared" ref="D22:E22" si="6">SUM(D8,D15)</f>
        <v>100440.93</v>
      </c>
      <c r="E22" s="63">
        <f t="shared" si="6"/>
        <v>2411482.8199999998</v>
      </c>
      <c r="F22" s="20">
        <f t="shared" si="5"/>
        <v>2511923.75</v>
      </c>
    </row>
    <row r="23" spans="2:7" ht="16.5" thickBot="1">
      <c r="B23" s="6" t="s">
        <v>8</v>
      </c>
      <c r="C23" s="61">
        <f>SUM(C21:C22)</f>
        <v>41971628.589999989</v>
      </c>
      <c r="D23" s="61">
        <f t="shared" ref="D23:E23" si="7">SUM(D21:D22)</f>
        <v>15416155.33</v>
      </c>
      <c r="E23" s="61">
        <f t="shared" si="7"/>
        <v>9914570.25</v>
      </c>
      <c r="F23" s="62">
        <f>SUM(F21:F22)</f>
        <v>67302354.169999987</v>
      </c>
    </row>
    <row r="24" spans="2:7" ht="15.75">
      <c r="B24" s="28"/>
      <c r="C24" s="29"/>
      <c r="D24" s="29"/>
      <c r="E24" s="29"/>
      <c r="F24" s="29"/>
      <c r="G24" s="43"/>
    </row>
    <row r="25" spans="2:7" ht="15.75">
      <c r="B25" s="28"/>
      <c r="C25" s="29"/>
      <c r="D25" s="29"/>
      <c r="E25" s="29"/>
      <c r="F25" s="29"/>
    </row>
    <row r="26" spans="2:7" ht="15">
      <c r="B26" s="89" t="s">
        <v>12</v>
      </c>
      <c r="C26" s="89"/>
      <c r="D26" s="89"/>
      <c r="E26" s="89"/>
      <c r="F26" s="89"/>
    </row>
    <row r="27" spans="2:7" ht="31.5">
      <c r="B27" s="23" t="s">
        <v>31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7" ht="15.75">
      <c r="B28" s="65" t="s">
        <v>32</v>
      </c>
      <c r="C28" s="63">
        <v>27025090.710000001</v>
      </c>
      <c r="D28" s="63">
        <v>11666483.399999999</v>
      </c>
      <c r="E28" s="63">
        <v>5438792.9699999997</v>
      </c>
      <c r="F28" s="20">
        <f t="shared" ref="F28:F29" si="8">SUM(C28:E28)</f>
        <v>44130367.079999998</v>
      </c>
    </row>
    <row r="29" spans="2:7" ht="16.5" thickBot="1">
      <c r="B29" s="65" t="s">
        <v>32</v>
      </c>
      <c r="C29" s="63">
        <v>0</v>
      </c>
      <c r="D29" s="63">
        <v>100440.93</v>
      </c>
      <c r="E29" s="63">
        <v>2003557.98</v>
      </c>
      <c r="F29" s="20">
        <f t="shared" si="8"/>
        <v>2103998.91</v>
      </c>
    </row>
    <row r="30" spans="2:7" ht="16.5" thickBot="1">
      <c r="B30" s="6" t="s">
        <v>8</v>
      </c>
      <c r="C30" s="61">
        <f>SUM(C28:C29)</f>
        <v>27025090.710000001</v>
      </c>
      <c r="D30" s="61">
        <f t="shared" ref="D30:E30" si="9">SUM(D28:D29)</f>
        <v>11766924.329999998</v>
      </c>
      <c r="E30" s="61">
        <f t="shared" si="9"/>
        <v>7442350.9499999993</v>
      </c>
      <c r="F30" s="62">
        <f>SUM(F28:F29)</f>
        <v>46234365.989999995</v>
      </c>
    </row>
    <row r="31" spans="2:7" ht="15.75">
      <c r="B31" s="28"/>
      <c r="C31" s="29"/>
      <c r="D31" s="29"/>
      <c r="E31" s="29"/>
      <c r="F31" s="29"/>
    </row>
    <row r="33" spans="2:6" ht="15">
      <c r="B33" s="88" t="s">
        <v>50</v>
      </c>
      <c r="C33" s="88"/>
      <c r="D33" s="88"/>
      <c r="E33" s="88"/>
      <c r="F33" s="88"/>
    </row>
    <row r="34" spans="2:6" ht="31.5">
      <c r="B34" s="23" t="s">
        <v>31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65" t="s">
        <v>32</v>
      </c>
      <c r="C35" s="63">
        <v>15213.8</v>
      </c>
      <c r="D35" s="63">
        <v>941605.18</v>
      </c>
      <c r="E35" s="63">
        <v>3340.4</v>
      </c>
      <c r="F35" s="20">
        <f t="shared" ref="F35:F36" si="10">SUM(C35:E35)</f>
        <v>960159.38000000012</v>
      </c>
    </row>
    <row r="36" spans="2:6" ht="16.5" thickBot="1">
      <c r="B36" s="65" t="s">
        <v>32</v>
      </c>
      <c r="C36" s="63">
        <v>0</v>
      </c>
      <c r="D36" s="63">
        <v>0</v>
      </c>
      <c r="E36" s="63">
        <v>0</v>
      </c>
      <c r="F36" s="20">
        <f t="shared" si="10"/>
        <v>0</v>
      </c>
    </row>
    <row r="37" spans="2:6" ht="16.5" thickBot="1">
      <c r="B37" s="6" t="s">
        <v>8</v>
      </c>
      <c r="C37" s="61">
        <f>SUM(C35:C36)</f>
        <v>15213.8</v>
      </c>
      <c r="D37" s="61">
        <f t="shared" ref="D37:E37" si="11">SUM(D35:D36)</f>
        <v>941605.18</v>
      </c>
      <c r="E37" s="61">
        <f t="shared" si="11"/>
        <v>3340.4</v>
      </c>
      <c r="F37" s="62">
        <f>SUM(F35:F36)</f>
        <v>960159.38000000012</v>
      </c>
    </row>
    <row r="38" spans="2:6" ht="15.75">
      <c r="B38" s="28"/>
      <c r="C38" s="29"/>
      <c r="D38" s="29"/>
      <c r="E38" s="29"/>
      <c r="F38" s="29"/>
    </row>
    <row r="40" spans="2:6" ht="15">
      <c r="B40" s="88" t="s">
        <v>95</v>
      </c>
      <c r="C40" s="88"/>
      <c r="D40" s="88"/>
      <c r="E40" s="88"/>
      <c r="F40" s="88"/>
    </row>
    <row r="41" spans="2:6" ht="31.5">
      <c r="B41" s="23" t="s">
        <v>31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65" t="s">
        <v>32</v>
      </c>
      <c r="C42" s="63">
        <f>SUM(C28,C35)</f>
        <v>27040304.510000002</v>
      </c>
      <c r="D42" s="63">
        <f t="shared" ref="D42:E42" si="12">SUM(D28,D35)</f>
        <v>12608088.579999998</v>
      </c>
      <c r="E42" s="63">
        <f t="shared" si="12"/>
        <v>5442133.3700000001</v>
      </c>
      <c r="F42" s="20">
        <f t="shared" ref="F42:F43" si="13">SUM(C42:E42)</f>
        <v>45090526.460000001</v>
      </c>
    </row>
    <row r="43" spans="2:6" ht="16.5" thickBot="1">
      <c r="B43" s="65" t="s">
        <v>32</v>
      </c>
      <c r="C43" s="63">
        <f>SUM(C29,C36)</f>
        <v>0</v>
      </c>
      <c r="D43" s="63">
        <f t="shared" ref="D43:E43" si="14">SUM(D29,D36)</f>
        <v>100440.93</v>
      </c>
      <c r="E43" s="63">
        <f t="shared" si="14"/>
        <v>2003557.98</v>
      </c>
      <c r="F43" s="20">
        <f t="shared" si="13"/>
        <v>2103998.91</v>
      </c>
    </row>
    <row r="44" spans="2:6" ht="16.5" thickBot="1">
      <c r="B44" s="6" t="s">
        <v>8</v>
      </c>
      <c r="C44" s="61">
        <f>SUM(C42,C43)</f>
        <v>27040304.510000002</v>
      </c>
      <c r="D44" s="61">
        <f t="shared" ref="D44:E44" si="15">SUM(D42:D43)</f>
        <v>12708529.509999998</v>
      </c>
      <c r="E44" s="61">
        <f t="shared" si="15"/>
        <v>7445691.3499999996</v>
      </c>
      <c r="F44" s="62">
        <f>SUM(F42:F43)</f>
        <v>47194525.370000005</v>
      </c>
    </row>
    <row r="45" spans="2:6" ht="15.75">
      <c r="B45" s="28"/>
      <c r="C45" s="29"/>
      <c r="D45" s="29"/>
      <c r="E45" s="29"/>
      <c r="F45" s="29"/>
    </row>
    <row r="46" spans="2:6" ht="15.75">
      <c r="B46" s="28"/>
      <c r="C46" s="29"/>
      <c r="D46" s="29"/>
      <c r="E46" s="29"/>
      <c r="F46" s="29"/>
    </row>
    <row r="47" spans="2:6" ht="15">
      <c r="B47" s="88" t="s">
        <v>51</v>
      </c>
      <c r="C47" s="88"/>
      <c r="D47" s="88"/>
      <c r="E47" s="88"/>
      <c r="F47" s="88"/>
    </row>
    <row r="48" spans="2:6" ht="31.5">
      <c r="B48" s="23" t="s">
        <v>33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65" t="s">
        <v>32</v>
      </c>
      <c r="C49" s="63">
        <v>8426060.0899999999</v>
      </c>
      <c r="D49" s="63">
        <v>2630205.81</v>
      </c>
      <c r="E49" s="63">
        <v>1373202.36</v>
      </c>
      <c r="F49" s="20">
        <f t="shared" ref="F49:F50" si="16">SUM(C49:E49)</f>
        <v>12429468.26</v>
      </c>
    </row>
    <row r="50" spans="2:6" ht="16.5" thickBot="1">
      <c r="B50" s="65" t="s">
        <v>32</v>
      </c>
      <c r="C50" s="63">
        <v>0</v>
      </c>
      <c r="D50" s="63">
        <v>67520.7</v>
      </c>
      <c r="E50" s="63">
        <v>251168.53</v>
      </c>
      <c r="F50" s="20">
        <f t="shared" si="16"/>
        <v>318689.23</v>
      </c>
    </row>
    <row r="51" spans="2:6" ht="16.5" thickBot="1">
      <c r="B51" s="6" t="s">
        <v>8</v>
      </c>
      <c r="C51" s="61">
        <f>SUM(C49:C50)</f>
        <v>8426060.0899999999</v>
      </c>
      <c r="D51" s="61">
        <f t="shared" ref="D51:E51" si="17">SUM(D49:D50)</f>
        <v>2697726.5100000002</v>
      </c>
      <c r="E51" s="61">
        <f t="shared" si="17"/>
        <v>1624370.8900000001</v>
      </c>
      <c r="F51" s="62">
        <f>SUM(F49:F50)</f>
        <v>12748157.49</v>
      </c>
    </row>
    <row r="52" spans="2:6" ht="15.75">
      <c r="B52" s="28"/>
      <c r="C52" s="29"/>
      <c r="D52" s="29"/>
      <c r="E52" s="29"/>
      <c r="F52" s="29"/>
    </row>
    <row r="54" spans="2:6" ht="15">
      <c r="B54" s="88" t="s">
        <v>52</v>
      </c>
      <c r="C54" s="88"/>
      <c r="D54" s="88"/>
      <c r="E54" s="88"/>
      <c r="F54" s="88"/>
    </row>
    <row r="55" spans="2:6" ht="31.5">
      <c r="B55" s="23" t="s">
        <v>31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65" t="s">
        <v>32</v>
      </c>
      <c r="C56" s="63">
        <v>0</v>
      </c>
      <c r="D56" s="63">
        <v>105363.97</v>
      </c>
      <c r="E56" s="63">
        <v>250000</v>
      </c>
      <c r="F56" s="20">
        <f t="shared" ref="F56:F57" si="18">SUM(C56:E56)</f>
        <v>355363.97</v>
      </c>
    </row>
    <row r="57" spans="2:6" ht="16.5" thickBot="1">
      <c r="B57" s="65" t="s">
        <v>32</v>
      </c>
      <c r="C57" s="63">
        <v>0</v>
      </c>
      <c r="D57" s="63">
        <v>0</v>
      </c>
      <c r="E57" s="63">
        <v>0</v>
      </c>
      <c r="F57" s="20">
        <f t="shared" si="18"/>
        <v>0</v>
      </c>
    </row>
    <row r="58" spans="2:6" ht="16.5" thickBot="1">
      <c r="B58" s="6" t="s">
        <v>8</v>
      </c>
      <c r="C58" s="61">
        <f>SUM(C56:C57)</f>
        <v>0</v>
      </c>
      <c r="D58" s="61">
        <f t="shared" ref="D58:E58" si="19">SUM(D56:D57)</f>
        <v>105363.97</v>
      </c>
      <c r="E58" s="61">
        <f t="shared" si="19"/>
        <v>250000</v>
      </c>
      <c r="F58" s="62">
        <f>SUM(F56:F57)</f>
        <v>355363.97</v>
      </c>
    </row>
    <row r="59" spans="2:6" ht="15.75">
      <c r="B59" s="28"/>
      <c r="C59" s="29"/>
      <c r="D59" s="29"/>
      <c r="E59" s="29"/>
      <c r="F59" s="29"/>
    </row>
    <row r="61" spans="2:6" ht="15">
      <c r="B61" s="88" t="s">
        <v>96</v>
      </c>
      <c r="C61" s="88"/>
      <c r="D61" s="88"/>
      <c r="E61" s="88"/>
      <c r="F61" s="88"/>
    </row>
    <row r="62" spans="2:6" ht="31.5">
      <c r="B62" s="23" t="s">
        <v>31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65" t="s">
        <v>32</v>
      </c>
      <c r="C63" s="63">
        <f>SUM(C49,C56)</f>
        <v>8426060.0899999999</v>
      </c>
      <c r="D63" s="63">
        <f t="shared" ref="D63:E63" si="20">SUM(D49,D56)</f>
        <v>2735569.7800000003</v>
      </c>
      <c r="E63" s="63">
        <f t="shared" si="20"/>
        <v>1623202.36</v>
      </c>
      <c r="F63" s="20">
        <f t="shared" ref="F63:F64" si="21">SUM(C63:E63)</f>
        <v>12784832.23</v>
      </c>
    </row>
    <row r="64" spans="2:6" ht="16.5" thickBot="1">
      <c r="B64" s="65" t="s">
        <v>32</v>
      </c>
      <c r="C64" s="63">
        <f>SUM(C50,C57)</f>
        <v>0</v>
      </c>
      <c r="D64" s="63">
        <f t="shared" ref="D64:E64" si="22">SUM(D50,D57)</f>
        <v>67520.7</v>
      </c>
      <c r="E64" s="63">
        <f t="shared" si="22"/>
        <v>251168.53</v>
      </c>
      <c r="F64" s="20">
        <f t="shared" si="21"/>
        <v>318689.23</v>
      </c>
    </row>
    <row r="65" spans="2:10" ht="16.5" thickBot="1">
      <c r="B65" s="6" t="s">
        <v>8</v>
      </c>
      <c r="C65" s="61">
        <f>SUM(C63:C64)</f>
        <v>8426060.0899999999</v>
      </c>
      <c r="D65" s="61">
        <f t="shared" ref="D65:E65" si="23">SUM(D63:D64)</f>
        <v>2803090.4800000004</v>
      </c>
      <c r="E65" s="61">
        <f t="shared" si="23"/>
        <v>1874370.8900000001</v>
      </c>
      <c r="F65" s="62">
        <f>SUM(F63:F64)</f>
        <v>13103521.460000001</v>
      </c>
    </row>
    <row r="66" spans="2:10" ht="15.75">
      <c r="B66" s="28"/>
      <c r="C66" s="29"/>
      <c r="D66" s="29"/>
      <c r="E66" s="29"/>
      <c r="F66" s="29"/>
    </row>
    <row r="67" spans="2:10" ht="15.75">
      <c r="B67" s="28"/>
      <c r="C67" s="29"/>
      <c r="D67" s="29"/>
      <c r="E67" s="29"/>
      <c r="F67" s="29"/>
    </row>
    <row r="68" spans="2:10" ht="15">
      <c r="B68" s="88" t="s">
        <v>53</v>
      </c>
      <c r="C68" s="88"/>
      <c r="D68" s="88"/>
      <c r="E68" s="88"/>
      <c r="F68" s="88"/>
    </row>
    <row r="69" spans="2:10" ht="31.5">
      <c r="B69" s="23" t="s">
        <v>31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10" ht="15.75">
      <c r="B70" s="65" t="s">
        <v>32</v>
      </c>
      <c r="C70" s="63">
        <v>35451150.799999997</v>
      </c>
      <c r="D70" s="63">
        <v>14296689.209999999</v>
      </c>
      <c r="E70" s="63">
        <v>6811995.3300000001</v>
      </c>
      <c r="F70" s="20">
        <f t="shared" ref="F70:F71" si="24">SUM(C70:E70)</f>
        <v>56559835.339999996</v>
      </c>
      <c r="G70" s="43"/>
      <c r="H70" s="43"/>
      <c r="I70" s="43"/>
      <c r="J70" s="43"/>
    </row>
    <row r="71" spans="2:10" ht="16.5" thickBot="1">
      <c r="B71" s="65" t="s">
        <v>32</v>
      </c>
      <c r="C71" s="63">
        <v>0</v>
      </c>
      <c r="D71" s="63">
        <v>167961.63</v>
      </c>
      <c r="E71" s="63">
        <v>2254726.5099999998</v>
      </c>
      <c r="F71" s="20">
        <f t="shared" si="24"/>
        <v>2422688.1399999997</v>
      </c>
      <c r="G71" s="43"/>
      <c r="H71" s="43"/>
      <c r="I71" s="43"/>
      <c r="J71" s="43"/>
    </row>
    <row r="72" spans="2:10" ht="16.5" thickBot="1">
      <c r="B72" s="6" t="s">
        <v>8</v>
      </c>
      <c r="C72" s="61">
        <f>SUM(C70:C71)</f>
        <v>35451150.799999997</v>
      </c>
      <c r="D72" s="61">
        <f t="shared" ref="D72:E72" si="25">SUM(D70:D71)</f>
        <v>14464650.84</v>
      </c>
      <c r="E72" s="61">
        <f t="shared" si="25"/>
        <v>9066721.8399999999</v>
      </c>
      <c r="F72" s="62">
        <f>SUM(F70:F71)</f>
        <v>58982523.479999997</v>
      </c>
      <c r="G72" s="43"/>
      <c r="H72" s="43"/>
      <c r="I72" s="43"/>
      <c r="J72" s="43"/>
    </row>
    <row r="73" spans="2:10" ht="15.75">
      <c r="B73" s="28"/>
      <c r="C73" s="29"/>
      <c r="D73" s="29"/>
      <c r="E73" s="29"/>
      <c r="F73" s="29"/>
    </row>
    <row r="75" spans="2:10" ht="15">
      <c r="B75" s="88" t="s">
        <v>54</v>
      </c>
      <c r="C75" s="88"/>
      <c r="D75" s="88"/>
      <c r="E75" s="88"/>
      <c r="F75" s="88"/>
    </row>
    <row r="76" spans="2:10" ht="31.5">
      <c r="B76" s="23" t="s">
        <v>31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10" ht="15.75">
      <c r="B77" s="65" t="s">
        <v>32</v>
      </c>
      <c r="C77" s="63">
        <v>15213.8</v>
      </c>
      <c r="D77" s="63">
        <v>1046969.15</v>
      </c>
      <c r="E77" s="63">
        <v>253340.4</v>
      </c>
      <c r="F77" s="20">
        <f t="shared" ref="F77:F78" si="26">SUM(C77:E77)</f>
        <v>1315523.3499999999</v>
      </c>
    </row>
    <row r="78" spans="2:10" ht="16.5" thickBot="1">
      <c r="B78" s="65" t="s">
        <v>32</v>
      </c>
      <c r="C78" s="63">
        <v>0</v>
      </c>
      <c r="D78" s="63">
        <v>0</v>
      </c>
      <c r="E78" s="63">
        <v>0</v>
      </c>
      <c r="F78" s="20">
        <f t="shared" si="26"/>
        <v>0</v>
      </c>
    </row>
    <row r="79" spans="2:10" ht="16.5" thickBot="1">
      <c r="B79" s="6" t="s">
        <v>8</v>
      </c>
      <c r="C79" s="61">
        <f>SUM(C77:C78)</f>
        <v>15213.8</v>
      </c>
      <c r="D79" s="61">
        <f t="shared" ref="D79:E79" si="27">SUM(D77:D78)</f>
        <v>1046969.15</v>
      </c>
      <c r="E79" s="61">
        <f t="shared" si="27"/>
        <v>253340.4</v>
      </c>
      <c r="F79" s="62">
        <f>SUM(F77:F78)</f>
        <v>1315523.3499999999</v>
      </c>
    </row>
    <row r="80" spans="2:10" ht="15.75">
      <c r="B80" s="28"/>
      <c r="C80" s="29"/>
      <c r="D80" s="29"/>
      <c r="E80" s="29"/>
      <c r="F80" s="29"/>
    </row>
    <row r="82" spans="2:6" ht="15">
      <c r="B82" s="88" t="s">
        <v>97</v>
      </c>
      <c r="C82" s="88"/>
      <c r="D82" s="88"/>
      <c r="E82" s="88"/>
      <c r="F82" s="88"/>
    </row>
    <row r="83" spans="2:6" ht="31.5">
      <c r="B83" s="23" t="s">
        <v>31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65" t="s">
        <v>32</v>
      </c>
      <c r="C84" s="63">
        <f>SUM(C70,C77)</f>
        <v>35466364.599999994</v>
      </c>
      <c r="D84" s="63">
        <f t="shared" ref="D84:E84" si="28">SUM(D70,D77)</f>
        <v>15343658.359999999</v>
      </c>
      <c r="E84" s="63">
        <f t="shared" si="28"/>
        <v>7065335.7300000004</v>
      </c>
      <c r="F84" s="20">
        <f t="shared" ref="F84:F85" si="29">SUM(C84:E84)</f>
        <v>57875358.689999998</v>
      </c>
    </row>
    <row r="85" spans="2:6" ht="16.5" thickBot="1">
      <c r="B85" s="65" t="s">
        <v>32</v>
      </c>
      <c r="C85" s="63">
        <f>SUM(C71,C78)</f>
        <v>0</v>
      </c>
      <c r="D85" s="63">
        <f t="shared" ref="D85:E85" si="30">SUM(D71,D78)</f>
        <v>167961.63</v>
      </c>
      <c r="E85" s="63">
        <f t="shared" si="30"/>
        <v>2254726.5099999998</v>
      </c>
      <c r="F85" s="20">
        <f t="shared" si="29"/>
        <v>2422688.1399999997</v>
      </c>
    </row>
    <row r="86" spans="2:6" ht="16.5" thickBot="1">
      <c r="B86" s="6" t="s">
        <v>8</v>
      </c>
      <c r="C86" s="61">
        <f>SUM(C84:C85)</f>
        <v>35466364.599999994</v>
      </c>
      <c r="D86" s="61">
        <f t="shared" ref="D86:E86" si="31">SUM(D84:D85)</f>
        <v>15511619.99</v>
      </c>
      <c r="E86" s="61">
        <f t="shared" si="31"/>
        <v>9320062.2400000002</v>
      </c>
      <c r="F86" s="62">
        <f>SUM(F84:F85)</f>
        <v>60298046.829999998</v>
      </c>
    </row>
    <row r="87" spans="2:6">
      <c r="B87" s="66" t="s">
        <v>11</v>
      </c>
      <c r="F87" s="43"/>
    </row>
    <row r="88" spans="2:6">
      <c r="B88" s="66" t="s">
        <v>23</v>
      </c>
    </row>
  </sheetData>
  <mergeCells count="14">
    <mergeCell ref="B2:F2"/>
    <mergeCell ref="B61:F61"/>
    <mergeCell ref="B68:F68"/>
    <mergeCell ref="B75:F75"/>
    <mergeCell ref="B82:F82"/>
    <mergeCell ref="B33:F33"/>
    <mergeCell ref="B40:F40"/>
    <mergeCell ref="B47:F47"/>
    <mergeCell ref="B54:F54"/>
    <mergeCell ref="B26:F26"/>
    <mergeCell ref="B3:F3"/>
    <mergeCell ref="B5:F5"/>
    <mergeCell ref="B12:F12"/>
    <mergeCell ref="B19:F19"/>
  </mergeCells>
  <pageMargins left="0.70866141732283472" right="0.70866141732283472" top="1.5354330708661419" bottom="1.5354330708661419" header="0.31496062992125984" footer="0.31496062992125984"/>
  <pageSetup paperSize="8" scale="8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F88"/>
  <sheetViews>
    <sheetView zoomScaleNormal="100" workbookViewId="0">
      <selection activeCell="B3" sqref="B3:F3"/>
    </sheetView>
  </sheetViews>
  <sheetFormatPr defaultColWidth="8.85546875" defaultRowHeight="14.25"/>
  <cols>
    <col min="1" max="1" width="8.85546875" style="64"/>
    <col min="2" max="2" width="50.7109375" style="64" customWidth="1"/>
    <col min="3" max="4" width="27.7109375" style="64" customWidth="1"/>
    <col min="5" max="5" width="26.7109375" style="64" customWidth="1"/>
    <col min="6" max="6" width="30.7109375" style="64" customWidth="1"/>
    <col min="7" max="7" width="13.5703125" style="64" customWidth="1"/>
    <col min="8" max="16384" width="8.85546875" style="64"/>
  </cols>
  <sheetData>
    <row r="2" spans="2:6">
      <c r="B2" s="84" t="s">
        <v>107</v>
      </c>
      <c r="C2" s="84"/>
      <c r="D2" s="84"/>
      <c r="E2" s="84"/>
      <c r="F2" s="84"/>
    </row>
    <row r="3" spans="2:6">
      <c r="B3" s="85" t="s">
        <v>30</v>
      </c>
      <c r="C3" s="85"/>
      <c r="D3" s="85"/>
      <c r="E3" s="85"/>
      <c r="F3" s="85"/>
    </row>
    <row r="4" spans="2:6">
      <c r="B4" s="58"/>
      <c r="C4" s="58"/>
      <c r="D4" s="58"/>
      <c r="E4" s="58"/>
      <c r="F4" s="58"/>
    </row>
    <row r="5" spans="2:6" ht="15">
      <c r="B5" s="89" t="s">
        <v>56</v>
      </c>
      <c r="C5" s="89"/>
      <c r="D5" s="89"/>
      <c r="E5" s="89"/>
      <c r="F5" s="89"/>
    </row>
    <row r="6" spans="2:6" ht="31.5">
      <c r="B6" s="23" t="s">
        <v>34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75">
      <c r="B7" s="65" t="s">
        <v>32</v>
      </c>
      <c r="C7" s="63">
        <v>57758.04</v>
      </c>
      <c r="D7" s="63">
        <v>0</v>
      </c>
      <c r="E7" s="63">
        <v>0</v>
      </c>
      <c r="F7" s="20">
        <f t="shared" ref="F7:F8" si="0">SUM(C7:E7)</f>
        <v>57758.04</v>
      </c>
    </row>
    <row r="8" spans="2:6" ht="16.5" thickBot="1">
      <c r="B8" s="65" t="s">
        <v>32</v>
      </c>
      <c r="C8" s="63">
        <v>0</v>
      </c>
      <c r="D8" s="63">
        <v>0</v>
      </c>
      <c r="E8" s="63">
        <v>0</v>
      </c>
      <c r="F8" s="20">
        <f t="shared" si="0"/>
        <v>0</v>
      </c>
    </row>
    <row r="9" spans="2:6" ht="16.5" thickBot="1">
      <c r="B9" s="6" t="s">
        <v>8</v>
      </c>
      <c r="C9" s="61">
        <f>SUM(C7:C8)</f>
        <v>57758.04</v>
      </c>
      <c r="D9" s="61">
        <f t="shared" ref="D9:E9" si="1">SUM(D7:D8)</f>
        <v>0</v>
      </c>
      <c r="E9" s="61">
        <f t="shared" si="1"/>
        <v>0</v>
      </c>
      <c r="F9" s="62">
        <f>SUM(F7:F8)</f>
        <v>57758.04</v>
      </c>
    </row>
    <row r="10" spans="2:6" ht="15.75">
      <c r="B10" s="28"/>
      <c r="C10" s="29"/>
      <c r="D10" s="29"/>
      <c r="E10" s="29"/>
      <c r="F10" s="29"/>
    </row>
    <row r="12" spans="2:6" ht="15">
      <c r="B12" s="88" t="s">
        <v>57</v>
      </c>
      <c r="C12" s="88"/>
      <c r="D12" s="88"/>
      <c r="E12" s="88"/>
      <c r="F12" s="88"/>
    </row>
    <row r="13" spans="2:6" ht="31.5">
      <c r="B13" s="23" t="s">
        <v>35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75">
      <c r="B14" s="65" t="s">
        <v>32</v>
      </c>
      <c r="C14" s="63">
        <v>0</v>
      </c>
      <c r="D14" s="63">
        <v>0</v>
      </c>
      <c r="E14" s="63">
        <v>0</v>
      </c>
      <c r="F14" s="20">
        <f t="shared" ref="F14:F15" si="2">SUM(C14:E14)</f>
        <v>0</v>
      </c>
    </row>
    <row r="15" spans="2:6" ht="16.5" thickBot="1">
      <c r="B15" s="65" t="s">
        <v>32</v>
      </c>
      <c r="C15" s="63">
        <v>0</v>
      </c>
      <c r="D15" s="63">
        <v>0</v>
      </c>
      <c r="E15" s="63">
        <v>0</v>
      </c>
      <c r="F15" s="20">
        <f t="shared" si="2"/>
        <v>0</v>
      </c>
    </row>
    <row r="16" spans="2:6" ht="16.5" thickBot="1">
      <c r="B16" s="6" t="s">
        <v>8</v>
      </c>
      <c r="C16" s="61">
        <f>SUM(C14:C15)</f>
        <v>0</v>
      </c>
      <c r="D16" s="61">
        <f t="shared" ref="D16:E16" si="3">SUM(D14:D15)</f>
        <v>0</v>
      </c>
      <c r="E16" s="61">
        <f t="shared" si="3"/>
        <v>0</v>
      </c>
      <c r="F16" s="62">
        <f>SUM(F14:F15)</f>
        <v>0</v>
      </c>
    </row>
    <row r="17" spans="2:6" ht="15.75">
      <c r="B17" s="28"/>
      <c r="C17" s="29"/>
      <c r="D17" s="29"/>
      <c r="E17" s="29"/>
      <c r="F17" s="29"/>
    </row>
    <row r="19" spans="2:6" ht="15">
      <c r="B19" s="89" t="s">
        <v>98</v>
      </c>
      <c r="C19" s="89"/>
      <c r="D19" s="89"/>
      <c r="E19" s="89"/>
      <c r="F19" s="89"/>
    </row>
    <row r="20" spans="2:6" ht="31.5">
      <c r="B20" s="23" t="s">
        <v>35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65" t="s">
        <v>32</v>
      </c>
      <c r="C21" s="63">
        <f>SUM(C7,C14)</f>
        <v>57758.04</v>
      </c>
      <c r="D21" s="63">
        <f t="shared" ref="D21:E21" si="4">SUM(D7,D14)</f>
        <v>0</v>
      </c>
      <c r="E21" s="63">
        <f t="shared" si="4"/>
        <v>0</v>
      </c>
      <c r="F21" s="20">
        <f t="shared" ref="F21:F22" si="5">SUM(C21:E21)</f>
        <v>57758.04</v>
      </c>
    </row>
    <row r="22" spans="2:6" ht="16.5" thickBot="1">
      <c r="B22" s="65" t="s">
        <v>32</v>
      </c>
      <c r="C22" s="63">
        <f>SUM(C8,C15)</f>
        <v>0</v>
      </c>
      <c r="D22" s="63">
        <f t="shared" ref="D22:E22" si="6">SUM(D8,D15)</f>
        <v>0</v>
      </c>
      <c r="E22" s="63">
        <f t="shared" si="6"/>
        <v>0</v>
      </c>
      <c r="F22" s="20">
        <f t="shared" si="5"/>
        <v>0</v>
      </c>
    </row>
    <row r="23" spans="2:6" ht="16.5" thickBot="1">
      <c r="B23" s="6" t="s">
        <v>8</v>
      </c>
      <c r="C23" s="61">
        <f>SUM(C21:C22)</f>
        <v>57758.04</v>
      </c>
      <c r="D23" s="61">
        <f t="shared" ref="D23:E23" si="7">SUM(D21:D22)</f>
        <v>0</v>
      </c>
      <c r="E23" s="61">
        <f t="shared" si="7"/>
        <v>0</v>
      </c>
      <c r="F23" s="62">
        <f>SUM(F21:F22)</f>
        <v>57758.04</v>
      </c>
    </row>
    <row r="24" spans="2:6" ht="15.75">
      <c r="B24" s="28"/>
      <c r="C24" s="29"/>
      <c r="D24" s="29"/>
      <c r="E24" s="29"/>
      <c r="F24" s="29"/>
    </row>
    <row r="25" spans="2:6" ht="15.75">
      <c r="B25" s="28"/>
      <c r="C25" s="29"/>
      <c r="D25" s="29"/>
      <c r="E25" s="29"/>
      <c r="F25" s="29"/>
    </row>
    <row r="26" spans="2:6" ht="15">
      <c r="B26" s="89" t="s">
        <v>58</v>
      </c>
      <c r="C26" s="89"/>
      <c r="D26" s="89"/>
      <c r="E26" s="89"/>
      <c r="F26" s="89"/>
    </row>
    <row r="27" spans="2:6" ht="31.5">
      <c r="B27" s="23" t="s">
        <v>35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65" t="s">
        <v>32</v>
      </c>
      <c r="C28" s="63">
        <v>57296.04</v>
      </c>
      <c r="D28" s="63">
        <v>0</v>
      </c>
      <c r="E28" s="63">
        <v>0</v>
      </c>
      <c r="F28" s="20">
        <f t="shared" ref="F28:F29" si="8">SUM(C28:E28)</f>
        <v>57296.04</v>
      </c>
    </row>
    <row r="29" spans="2:6" ht="16.5" thickBot="1">
      <c r="B29" s="65" t="s">
        <v>32</v>
      </c>
      <c r="C29" s="63">
        <v>0</v>
      </c>
      <c r="D29" s="63">
        <v>0</v>
      </c>
      <c r="E29" s="63">
        <v>0</v>
      </c>
      <c r="F29" s="20">
        <f t="shared" si="8"/>
        <v>0</v>
      </c>
    </row>
    <row r="30" spans="2:6" ht="16.5" thickBot="1">
      <c r="B30" s="6" t="s">
        <v>8</v>
      </c>
      <c r="C30" s="61">
        <f>SUM(C28:C29)</f>
        <v>57296.04</v>
      </c>
      <c r="D30" s="61">
        <f t="shared" ref="D30:E30" si="9">SUM(D28:D29)</f>
        <v>0</v>
      </c>
      <c r="E30" s="61">
        <f t="shared" si="9"/>
        <v>0</v>
      </c>
      <c r="F30" s="62">
        <f>SUM(F28:F29)</f>
        <v>57296.04</v>
      </c>
    </row>
    <row r="31" spans="2:6" ht="15.75">
      <c r="B31" s="28"/>
      <c r="C31" s="29"/>
      <c r="D31" s="29"/>
      <c r="E31" s="29"/>
      <c r="F31" s="29"/>
    </row>
    <row r="33" spans="2:6" ht="15">
      <c r="B33" s="88" t="s">
        <v>59</v>
      </c>
      <c r="C33" s="88"/>
      <c r="D33" s="88"/>
      <c r="E33" s="88"/>
      <c r="F33" s="88"/>
    </row>
    <row r="34" spans="2:6" ht="31.5">
      <c r="B34" s="23" t="s">
        <v>35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65" t="s">
        <v>32</v>
      </c>
      <c r="C35" s="63">
        <v>0</v>
      </c>
      <c r="D35" s="63">
        <v>0</v>
      </c>
      <c r="E35" s="63">
        <v>0</v>
      </c>
      <c r="F35" s="20">
        <f t="shared" ref="F35:F36" si="10">SUM(C35:E35)</f>
        <v>0</v>
      </c>
    </row>
    <row r="36" spans="2:6" ht="16.5" thickBot="1">
      <c r="B36" s="65" t="s">
        <v>32</v>
      </c>
      <c r="C36" s="63">
        <v>0</v>
      </c>
      <c r="D36" s="63">
        <v>0</v>
      </c>
      <c r="E36" s="63">
        <v>0</v>
      </c>
      <c r="F36" s="20">
        <f t="shared" si="10"/>
        <v>0</v>
      </c>
    </row>
    <row r="37" spans="2:6" ht="16.5" thickBot="1">
      <c r="B37" s="6" t="s">
        <v>8</v>
      </c>
      <c r="C37" s="61">
        <f>SUM(C35:C36)</f>
        <v>0</v>
      </c>
      <c r="D37" s="61">
        <f t="shared" ref="D37:E37" si="11">SUM(D35:D36)</f>
        <v>0</v>
      </c>
      <c r="E37" s="61">
        <f t="shared" si="11"/>
        <v>0</v>
      </c>
      <c r="F37" s="62">
        <f>SUM(F35:F36)</f>
        <v>0</v>
      </c>
    </row>
    <row r="38" spans="2:6" ht="15.75">
      <c r="B38" s="28"/>
      <c r="C38" s="29"/>
      <c r="D38" s="29"/>
      <c r="E38" s="29"/>
      <c r="F38" s="29"/>
    </row>
    <row r="40" spans="2:6" ht="15">
      <c r="B40" s="88" t="s">
        <v>99</v>
      </c>
      <c r="C40" s="88"/>
      <c r="D40" s="88"/>
      <c r="E40" s="88"/>
      <c r="F40" s="88"/>
    </row>
    <row r="41" spans="2:6" ht="31.5">
      <c r="B41" s="23" t="s">
        <v>36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65" t="s">
        <v>32</v>
      </c>
      <c r="C42" s="63">
        <f>SUM(C28,C35)</f>
        <v>57296.04</v>
      </c>
      <c r="D42" s="63">
        <f t="shared" ref="D42:E42" si="12">SUM(D28,D35)</f>
        <v>0</v>
      </c>
      <c r="E42" s="63">
        <f t="shared" si="12"/>
        <v>0</v>
      </c>
      <c r="F42" s="20">
        <f t="shared" ref="F42:F43" si="13">SUM(C42:E42)</f>
        <v>57296.04</v>
      </c>
    </row>
    <row r="43" spans="2:6" ht="16.5" thickBot="1">
      <c r="B43" s="65" t="s">
        <v>32</v>
      </c>
      <c r="C43" s="63">
        <f>SUM(C29,C36)</f>
        <v>0</v>
      </c>
      <c r="D43" s="63">
        <f t="shared" ref="D43:E43" si="14">SUM(D29,D36)</f>
        <v>0</v>
      </c>
      <c r="E43" s="63">
        <f t="shared" si="14"/>
        <v>0</v>
      </c>
      <c r="F43" s="20">
        <f t="shared" si="13"/>
        <v>0</v>
      </c>
    </row>
    <row r="44" spans="2:6" ht="16.5" thickBot="1">
      <c r="B44" s="6" t="s">
        <v>8</v>
      </c>
      <c r="C44" s="61">
        <f>SUM(C42:C43)</f>
        <v>57296.04</v>
      </c>
      <c r="D44" s="61">
        <f t="shared" ref="D44:E44" si="15">SUM(D42:D43)</f>
        <v>0</v>
      </c>
      <c r="E44" s="61">
        <f t="shared" si="15"/>
        <v>0</v>
      </c>
      <c r="F44" s="62">
        <f>SUM(F42:F43)</f>
        <v>57296.04</v>
      </c>
    </row>
    <row r="45" spans="2:6" ht="15.75">
      <c r="B45" s="28"/>
      <c r="C45" s="29"/>
      <c r="D45" s="29"/>
      <c r="E45" s="29"/>
      <c r="F45" s="29"/>
    </row>
    <row r="46" spans="2:6" ht="15.75">
      <c r="B46" s="28"/>
      <c r="C46" s="29"/>
      <c r="D46" s="29"/>
      <c r="E46" s="29"/>
      <c r="F46" s="29"/>
    </row>
    <row r="47" spans="2:6" ht="15">
      <c r="B47" s="88" t="s">
        <v>21</v>
      </c>
      <c r="C47" s="88"/>
      <c r="D47" s="88"/>
      <c r="E47" s="88"/>
      <c r="F47" s="88"/>
    </row>
    <row r="48" spans="2:6" ht="31.5">
      <c r="B48" s="23" t="s">
        <v>35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65" t="s">
        <v>32</v>
      </c>
      <c r="C49" s="63">
        <v>30645.75</v>
      </c>
      <c r="D49" s="63">
        <v>509.8</v>
      </c>
      <c r="E49" s="63">
        <v>0</v>
      </c>
      <c r="F49" s="20">
        <f t="shared" ref="F49:F50" si="16">SUM(C49:E49)</f>
        <v>31155.55</v>
      </c>
    </row>
    <row r="50" spans="2:6" ht="16.5" thickBot="1">
      <c r="B50" s="65" t="s">
        <v>32</v>
      </c>
      <c r="C50" s="63">
        <v>0</v>
      </c>
      <c r="D50" s="63">
        <v>0</v>
      </c>
      <c r="E50" s="63">
        <v>0</v>
      </c>
      <c r="F50" s="20">
        <f t="shared" si="16"/>
        <v>0</v>
      </c>
    </row>
    <row r="51" spans="2:6" ht="16.5" thickBot="1">
      <c r="B51" s="6" t="s">
        <v>8</v>
      </c>
      <c r="C51" s="61">
        <f>SUM(C49:C50)</f>
        <v>30645.75</v>
      </c>
      <c r="D51" s="61">
        <f t="shared" ref="D51:E51" si="17">SUM(D49:D50)</f>
        <v>509.8</v>
      </c>
      <c r="E51" s="61">
        <f t="shared" si="17"/>
        <v>0</v>
      </c>
      <c r="F51" s="62">
        <f>SUM(F49:F50)</f>
        <v>31155.55</v>
      </c>
    </row>
    <row r="52" spans="2:6" ht="15.75">
      <c r="B52" s="28"/>
      <c r="C52" s="29"/>
      <c r="D52" s="29"/>
      <c r="E52" s="29"/>
      <c r="F52" s="29"/>
    </row>
    <row r="54" spans="2:6" ht="15">
      <c r="B54" s="88" t="s">
        <v>60</v>
      </c>
      <c r="C54" s="88"/>
      <c r="D54" s="88"/>
      <c r="E54" s="88"/>
      <c r="F54" s="88"/>
    </row>
    <row r="55" spans="2:6" ht="31.5">
      <c r="B55" s="23" t="s">
        <v>35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65" t="s">
        <v>32</v>
      </c>
      <c r="C56" s="63">
        <v>0</v>
      </c>
      <c r="D56" s="63">
        <v>0</v>
      </c>
      <c r="E56" s="63">
        <v>0</v>
      </c>
      <c r="F56" s="20">
        <f t="shared" ref="F56:F57" si="18">SUM(C56:E56)</f>
        <v>0</v>
      </c>
    </row>
    <row r="57" spans="2:6" ht="16.5" thickBot="1">
      <c r="B57" s="65" t="s">
        <v>32</v>
      </c>
      <c r="C57" s="63">
        <v>0</v>
      </c>
      <c r="D57" s="63">
        <v>0</v>
      </c>
      <c r="E57" s="63">
        <v>0</v>
      </c>
      <c r="F57" s="20">
        <f t="shared" si="18"/>
        <v>0</v>
      </c>
    </row>
    <row r="58" spans="2:6" ht="16.5" thickBot="1">
      <c r="B58" s="6" t="s">
        <v>8</v>
      </c>
      <c r="C58" s="61">
        <f>SUM(C56:C57)</f>
        <v>0</v>
      </c>
      <c r="D58" s="61">
        <f t="shared" ref="D58:E58" si="19">SUM(D56:D57)</f>
        <v>0</v>
      </c>
      <c r="E58" s="61">
        <f t="shared" si="19"/>
        <v>0</v>
      </c>
      <c r="F58" s="62">
        <f>SUM(F56:F57)</f>
        <v>0</v>
      </c>
    </row>
    <row r="59" spans="2:6" ht="15.75">
      <c r="B59" s="28"/>
      <c r="C59" s="29"/>
      <c r="D59" s="29"/>
      <c r="E59" s="29"/>
      <c r="F59" s="29"/>
    </row>
    <row r="61" spans="2:6" ht="15">
      <c r="B61" s="88" t="s">
        <v>100</v>
      </c>
      <c r="C61" s="88"/>
      <c r="D61" s="88"/>
      <c r="E61" s="88"/>
      <c r="F61" s="88"/>
    </row>
    <row r="62" spans="2:6" ht="31.5">
      <c r="B62" s="23" t="s">
        <v>35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65" t="s">
        <v>32</v>
      </c>
      <c r="C63" s="63">
        <f>SUM(C49,C56)</f>
        <v>30645.75</v>
      </c>
      <c r="D63" s="63">
        <f t="shared" ref="D63:E63" si="20">SUM(D49,D56)</f>
        <v>509.8</v>
      </c>
      <c r="E63" s="63">
        <f t="shared" si="20"/>
        <v>0</v>
      </c>
      <c r="F63" s="20">
        <f t="shared" ref="F63:F64" si="21">SUM(C63:E63)</f>
        <v>31155.55</v>
      </c>
    </row>
    <row r="64" spans="2:6" ht="16.5" thickBot="1">
      <c r="B64" s="65" t="s">
        <v>32</v>
      </c>
      <c r="C64" s="63">
        <f>SUM(C50,C57)</f>
        <v>0</v>
      </c>
      <c r="D64" s="63">
        <f t="shared" ref="D64:E64" si="22">SUM(D50,D57)</f>
        <v>0</v>
      </c>
      <c r="E64" s="63">
        <f t="shared" si="22"/>
        <v>0</v>
      </c>
      <c r="F64" s="20">
        <f t="shared" si="21"/>
        <v>0</v>
      </c>
    </row>
    <row r="65" spans="2:6" ht="16.5" thickBot="1">
      <c r="B65" s="6" t="s">
        <v>8</v>
      </c>
      <c r="C65" s="61">
        <f>SUM(C63:C64)</f>
        <v>30645.75</v>
      </c>
      <c r="D65" s="61">
        <f t="shared" ref="D65:E65" si="23">SUM(D63:D64)</f>
        <v>509.8</v>
      </c>
      <c r="E65" s="61">
        <f t="shared" si="23"/>
        <v>0</v>
      </c>
      <c r="F65" s="62">
        <f>SUM(F63:F64)</f>
        <v>31155.55</v>
      </c>
    </row>
    <row r="66" spans="2:6" ht="15.75">
      <c r="B66" s="28"/>
      <c r="C66" s="29"/>
      <c r="D66" s="29"/>
      <c r="E66" s="29"/>
      <c r="F66" s="29"/>
    </row>
    <row r="67" spans="2:6" ht="15.75">
      <c r="B67" s="28"/>
      <c r="C67" s="29"/>
      <c r="D67" s="29"/>
      <c r="E67" s="29"/>
      <c r="F67" s="29"/>
    </row>
    <row r="68" spans="2:6" ht="15">
      <c r="B68" s="88" t="s">
        <v>61</v>
      </c>
      <c r="C68" s="88"/>
      <c r="D68" s="88"/>
      <c r="E68" s="88"/>
      <c r="F68" s="88"/>
    </row>
    <row r="69" spans="2:6" ht="31.5">
      <c r="B69" s="23" t="s">
        <v>35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65" t="s">
        <v>32</v>
      </c>
      <c r="C70" s="63">
        <v>87941.790000000008</v>
      </c>
      <c r="D70" s="63">
        <v>509.8</v>
      </c>
      <c r="E70" s="63">
        <v>0</v>
      </c>
      <c r="F70" s="20">
        <f>SUM(C70,D70,E70)</f>
        <v>88451.590000000011</v>
      </c>
    </row>
    <row r="71" spans="2:6" ht="16.5" thickBot="1">
      <c r="B71" s="65" t="s">
        <v>32</v>
      </c>
      <c r="C71" s="63">
        <v>0</v>
      </c>
      <c r="D71" s="63">
        <v>0</v>
      </c>
      <c r="E71" s="63">
        <v>0</v>
      </c>
      <c r="F71" s="20">
        <f t="shared" ref="F71" si="24">SUM(C71:E71)</f>
        <v>0</v>
      </c>
    </row>
    <row r="72" spans="2:6" ht="16.5" thickBot="1">
      <c r="B72" s="6" t="s">
        <v>8</v>
      </c>
      <c r="C72" s="61">
        <f>SUM(C70:C71)</f>
        <v>87941.790000000008</v>
      </c>
      <c r="D72" s="61">
        <f t="shared" ref="D72:E72" si="25">SUM(D70:D71)</f>
        <v>509.8</v>
      </c>
      <c r="E72" s="61">
        <f t="shared" si="25"/>
        <v>0</v>
      </c>
      <c r="F72" s="62">
        <f>SUM(F70:F71)</f>
        <v>88451.590000000011</v>
      </c>
    </row>
    <row r="73" spans="2:6" ht="15.75">
      <c r="B73" s="28"/>
      <c r="C73" s="29"/>
      <c r="D73" s="29"/>
      <c r="E73" s="29"/>
      <c r="F73" s="29"/>
    </row>
    <row r="75" spans="2:6" ht="34.5" customHeight="1">
      <c r="B75" s="90" t="s">
        <v>62</v>
      </c>
      <c r="C75" s="90"/>
      <c r="D75" s="90"/>
      <c r="E75" s="90"/>
      <c r="F75" s="90"/>
    </row>
    <row r="76" spans="2:6" ht="31.5">
      <c r="B76" s="23" t="s">
        <v>35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65" t="s">
        <v>32</v>
      </c>
      <c r="C77" s="63">
        <v>0</v>
      </c>
      <c r="D77" s="63">
        <v>0</v>
      </c>
      <c r="E77" s="63">
        <v>0</v>
      </c>
      <c r="F77" s="20">
        <f t="shared" ref="F77:F78" si="26">SUM(C77:E77)</f>
        <v>0</v>
      </c>
    </row>
    <row r="78" spans="2:6" ht="16.5" thickBot="1">
      <c r="B78" s="65" t="s">
        <v>32</v>
      </c>
      <c r="C78" s="63">
        <v>0</v>
      </c>
      <c r="D78" s="63">
        <v>0</v>
      </c>
      <c r="E78" s="63">
        <v>0</v>
      </c>
      <c r="F78" s="20">
        <f t="shared" si="26"/>
        <v>0</v>
      </c>
    </row>
    <row r="79" spans="2:6" ht="16.5" thickBot="1">
      <c r="B79" s="6" t="s">
        <v>8</v>
      </c>
      <c r="C79" s="61">
        <f>SUM(C77:C78)</f>
        <v>0</v>
      </c>
      <c r="D79" s="61">
        <f t="shared" ref="D79:E79" si="27">SUM(D77:D78)</f>
        <v>0</v>
      </c>
      <c r="E79" s="61">
        <f t="shared" si="27"/>
        <v>0</v>
      </c>
      <c r="F79" s="62">
        <f>SUM(F77:F78)</f>
        <v>0</v>
      </c>
    </row>
    <row r="80" spans="2:6" ht="15.75">
      <c r="B80" s="28"/>
      <c r="C80" s="29"/>
      <c r="D80" s="29"/>
      <c r="E80" s="29"/>
      <c r="F80" s="29"/>
    </row>
    <row r="82" spans="2:6" ht="15">
      <c r="B82" s="88" t="s">
        <v>101</v>
      </c>
      <c r="C82" s="88"/>
      <c r="D82" s="88"/>
      <c r="E82" s="88"/>
      <c r="F82" s="88"/>
    </row>
    <row r="83" spans="2:6" ht="31.5">
      <c r="B83" s="23" t="s">
        <v>34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65" t="s">
        <v>32</v>
      </c>
      <c r="C84" s="63">
        <f>SUM(C70,C77)</f>
        <v>87941.790000000008</v>
      </c>
      <c r="D84" s="63">
        <f t="shared" ref="D84:E84" si="28">SUM(D70,D77)</f>
        <v>509.8</v>
      </c>
      <c r="E84" s="63">
        <f t="shared" si="28"/>
        <v>0</v>
      </c>
      <c r="F84" s="20">
        <f t="shared" ref="F84:F85" si="29">SUM(C84:E84)</f>
        <v>88451.590000000011</v>
      </c>
    </row>
    <row r="85" spans="2:6" ht="16.5" thickBot="1">
      <c r="B85" s="65" t="s">
        <v>32</v>
      </c>
      <c r="C85" s="63">
        <f>SUM(C71,C78)</f>
        <v>0</v>
      </c>
      <c r="D85" s="63">
        <f t="shared" ref="D85:E85" si="30">SUM(D71,D78)</f>
        <v>0</v>
      </c>
      <c r="E85" s="63">
        <f t="shared" si="30"/>
        <v>0</v>
      </c>
      <c r="F85" s="20">
        <f t="shared" si="29"/>
        <v>0</v>
      </c>
    </row>
    <row r="86" spans="2:6" ht="16.5" thickBot="1">
      <c r="B86" s="6" t="s">
        <v>8</v>
      </c>
      <c r="C86" s="61">
        <f>SUM(C84:C85)</f>
        <v>87941.790000000008</v>
      </c>
      <c r="D86" s="61">
        <f t="shared" ref="D86:E86" si="31">SUM(D84:D85)</f>
        <v>509.8</v>
      </c>
      <c r="E86" s="61">
        <f t="shared" si="31"/>
        <v>0</v>
      </c>
      <c r="F86" s="62">
        <f>SUM(F84:F85)</f>
        <v>88451.590000000011</v>
      </c>
    </row>
    <row r="87" spans="2:6">
      <c r="B87" s="66" t="s">
        <v>11</v>
      </c>
      <c r="C87" s="66"/>
      <c r="D87" s="66"/>
      <c r="F87" s="43"/>
    </row>
    <row r="88" spans="2:6">
      <c r="B88" s="66" t="s">
        <v>23</v>
      </c>
      <c r="C88" s="66"/>
      <c r="D88" s="66"/>
    </row>
  </sheetData>
  <mergeCells count="14">
    <mergeCell ref="B82:F82"/>
    <mergeCell ref="B61:F61"/>
    <mergeCell ref="B68:F68"/>
    <mergeCell ref="B75:F75"/>
    <mergeCell ref="B26:F26"/>
    <mergeCell ref="B2:F2"/>
    <mergeCell ref="B54:F54"/>
    <mergeCell ref="B33:F33"/>
    <mergeCell ref="B40:F40"/>
    <mergeCell ref="B47:F47"/>
    <mergeCell ref="B3:F3"/>
    <mergeCell ref="B5:F5"/>
    <mergeCell ref="B12:F12"/>
    <mergeCell ref="B19:F19"/>
  </mergeCells>
  <pageMargins left="0.70866141732283472" right="0.70866141732283472" top="1.8503937007874016" bottom="1.8897637795275593" header="0.31496062992125984" footer="0.31496062992125984"/>
  <pageSetup paperSize="8" scale="80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G72"/>
  <sheetViews>
    <sheetView topLeftCell="A46" workbookViewId="0">
      <selection activeCell="C66" sqref="C66:F66"/>
    </sheetView>
  </sheetViews>
  <sheetFormatPr defaultColWidth="8.85546875" defaultRowHeight="15"/>
  <cols>
    <col min="1" max="1" width="8.85546875" style="10"/>
    <col min="2" max="2" width="50.7109375" style="10" customWidth="1"/>
    <col min="3" max="4" width="26.7109375" style="10" customWidth="1"/>
    <col min="5" max="5" width="20.7109375" style="10" customWidth="1"/>
    <col min="6" max="6" width="30.7109375" style="10" customWidth="1"/>
    <col min="7" max="7" width="23" style="10" customWidth="1"/>
    <col min="8" max="16384" width="8.85546875" style="10"/>
  </cols>
  <sheetData>
    <row r="2" spans="2:6">
      <c r="B2" s="74" t="s">
        <v>108</v>
      </c>
      <c r="C2" s="74"/>
      <c r="D2" s="74"/>
      <c r="E2" s="74"/>
      <c r="F2" s="74"/>
    </row>
    <row r="3" spans="2:6">
      <c r="B3" s="77"/>
      <c r="C3" s="78"/>
      <c r="D3" s="78"/>
      <c r="E3" s="78"/>
      <c r="F3" s="78"/>
    </row>
    <row r="4" spans="2:6">
      <c r="B4" s="75"/>
      <c r="C4" s="75"/>
      <c r="D4" s="75"/>
      <c r="E4" s="75"/>
      <c r="F4" s="75"/>
    </row>
    <row r="5" spans="2:6" ht="15" customHeight="1">
      <c r="B5" s="76" t="s">
        <v>14</v>
      </c>
      <c r="C5" s="76"/>
      <c r="D5" s="76"/>
      <c r="E5" s="76"/>
      <c r="F5" s="76"/>
    </row>
    <row r="6" spans="2:6" ht="42.6" customHeight="1" thickBot="1">
      <c r="B6" s="11" t="s">
        <v>38</v>
      </c>
      <c r="C6" s="12" t="s">
        <v>5</v>
      </c>
      <c r="D6" s="12" t="s">
        <v>6</v>
      </c>
      <c r="E6" s="12" t="s">
        <v>7</v>
      </c>
      <c r="F6" s="12" t="s">
        <v>10</v>
      </c>
    </row>
    <row r="7" spans="2:6" ht="16.5" thickBot="1">
      <c r="B7" s="15" t="s">
        <v>8</v>
      </c>
      <c r="C7" s="71">
        <f>('Tab. I.4.1A -Correnti-Miss. 10'!C13+'Tab. I.4.3A -Correnti-Miss.12'!C9+'Tab. I.4.5A -Correnti-AltriInt.'!C9)/1000000</f>
        <v>1623.6219105899997</v>
      </c>
      <c r="D7" s="71">
        <f>('Tab. I.4.1A -Correnti-Miss. 10'!D13+'Tab. I.4.3A -Correnti-Miss.12'!D9+'Tab. I.4.5A -Correnti-AltriInt.'!D9)/1000000</f>
        <v>1332.1124617600003</v>
      </c>
      <c r="E7" s="71">
        <f>('Tab. I.4.1A -Correnti-Miss. 10'!E13+'Tab. I.4.3A -Correnti-Miss.12'!E9+'Tab. I.4.5A -Correnti-AltriInt.'!E9)/1000000</f>
        <v>496.62203493000004</v>
      </c>
      <c r="F7" s="59">
        <f t="shared" ref="F7" si="0">SUM(C7:E7)</f>
        <v>3452.35640728</v>
      </c>
    </row>
    <row r="8" spans="2:6" ht="15.75">
      <c r="C8" s="46"/>
      <c r="D8" s="46"/>
      <c r="E8" s="46"/>
      <c r="F8" s="67"/>
    </row>
    <row r="9" spans="2:6">
      <c r="C9" s="47"/>
      <c r="D9" s="47"/>
      <c r="E9" s="47"/>
      <c r="F9" s="47"/>
    </row>
    <row r="10" spans="2:6">
      <c r="B10" s="76" t="s">
        <v>15</v>
      </c>
      <c r="C10" s="76"/>
      <c r="D10" s="76"/>
      <c r="E10" s="76"/>
      <c r="F10" s="76"/>
    </row>
    <row r="11" spans="2:6" ht="52.9" customHeight="1" thickBot="1">
      <c r="B11" s="11" t="s">
        <v>38</v>
      </c>
      <c r="C11" s="12" t="s">
        <v>5</v>
      </c>
      <c r="D11" s="12" t="s">
        <v>6</v>
      </c>
      <c r="E11" s="12" t="s">
        <v>7</v>
      </c>
      <c r="F11" s="12" t="s">
        <v>10</v>
      </c>
    </row>
    <row r="12" spans="2:6" ht="16.5" thickBot="1">
      <c r="B12" s="15" t="s">
        <v>8</v>
      </c>
      <c r="C12" s="71">
        <f>+('Tab. I.4.1A -Correnti-Miss. 10'!C23+'Tab. I.4.3A -Correnti-Miss.12'!C16+'Tab. I.4.5A -Correnti-AltriInt.'!C16)/1000000</f>
        <v>362.28100028000006</v>
      </c>
      <c r="D12" s="71">
        <f>+('Tab. I.4.1A -Correnti-Miss. 10'!D23+'Tab. I.4.3A -Correnti-Miss.12'!D16+'Tab. I.4.5A -Correnti-AltriInt.'!D16)/1000000</f>
        <v>89.84877560000001</v>
      </c>
      <c r="E12" s="71">
        <f>+('Tab. I.4.1A -Correnti-Miss. 10'!E23+'Tab. I.4.3A -Correnti-Miss.12'!E16+'Tab. I.4.5A -Correnti-AltriInt.'!E16)/1000000</f>
        <v>176.18160078</v>
      </c>
      <c r="F12" s="59">
        <f t="shared" ref="F12" si="1">SUM(C12:E12)</f>
        <v>628.31137666000006</v>
      </c>
    </row>
    <row r="13" spans="2:6" ht="15.75">
      <c r="C13" s="46"/>
      <c r="D13" s="46"/>
      <c r="E13" s="46"/>
      <c r="F13" s="67"/>
    </row>
    <row r="14" spans="2:6">
      <c r="B14" s="10" t="s">
        <v>9</v>
      </c>
      <c r="C14" s="47" t="s">
        <v>9</v>
      </c>
      <c r="D14" s="47"/>
      <c r="E14" s="47"/>
      <c r="F14" s="47"/>
    </row>
    <row r="15" spans="2:6">
      <c r="B15" s="17" t="s">
        <v>87</v>
      </c>
      <c r="C15" s="32" t="s">
        <v>9</v>
      </c>
      <c r="D15" s="32" t="s">
        <v>9</v>
      </c>
      <c r="E15" s="32" t="s">
        <v>9</v>
      </c>
      <c r="F15" s="32" t="s">
        <v>9</v>
      </c>
    </row>
    <row r="16" spans="2:6" ht="32.1" customHeight="1" thickBot="1">
      <c r="B16" s="11" t="s">
        <v>38</v>
      </c>
      <c r="C16" s="12"/>
      <c r="D16" s="12" t="s">
        <v>6</v>
      </c>
      <c r="E16" s="12" t="s">
        <v>7</v>
      </c>
      <c r="F16" s="12" t="s">
        <v>10</v>
      </c>
    </row>
    <row r="17" spans="2:6" ht="16.5" thickBot="1">
      <c r="B17" s="15" t="s">
        <v>8</v>
      </c>
      <c r="C17" s="71">
        <f>('Tab. I.4.1A -Correnti-Miss. 10'!C33+'Tab. I.4.3A -Correnti-Miss.12'!C23+'Tab. I.4.5A -Correnti-AltriInt.'!C23)/1000000</f>
        <v>1985.9029108699997</v>
      </c>
      <c r="D17" s="71">
        <f>('Tab. I.4.1A -Correnti-Miss. 10'!D33+'Tab. I.4.3A -Correnti-Miss.12'!D23+'Tab. I.4.5A -Correnti-AltriInt.'!D23)/1000000</f>
        <v>1421.96123736</v>
      </c>
      <c r="E17" s="71">
        <f>('Tab. I.4.1A -Correnti-Miss. 10'!E33+'Tab. I.4.3A -Correnti-Miss.12'!E23+'Tab. I.4.5A -Correnti-AltriInt.'!E23)/1000000</f>
        <v>672.80363571000009</v>
      </c>
      <c r="F17" s="59">
        <f t="shared" ref="F17" si="2">SUM(C17:E17)</f>
        <v>4080.6677839399999</v>
      </c>
    </row>
    <row r="18" spans="2:6">
      <c r="B18" s="33"/>
      <c r="C18" s="46" t="s">
        <v>9</v>
      </c>
      <c r="D18" s="46"/>
      <c r="E18" s="46"/>
      <c r="F18" s="46"/>
    </row>
    <row r="19" spans="2:6" ht="14.25" customHeight="1">
      <c r="B19" s="54"/>
      <c r="C19" s="47"/>
      <c r="D19" s="47"/>
      <c r="E19" s="47"/>
      <c r="F19" s="47"/>
    </row>
    <row r="20" spans="2:6" ht="9.75" customHeight="1"/>
    <row r="21" spans="2:6" ht="19.5" customHeight="1">
      <c r="B21" s="76" t="s">
        <v>12</v>
      </c>
      <c r="C21" s="76"/>
      <c r="D21" s="76"/>
      <c r="E21" s="76"/>
      <c r="F21" s="76"/>
    </row>
    <row r="22" spans="2:6" ht="32.25" thickBot="1">
      <c r="B22" s="11" t="s">
        <v>38</v>
      </c>
      <c r="C22" s="12" t="s">
        <v>5</v>
      </c>
      <c r="D22" s="12" t="s">
        <v>6</v>
      </c>
      <c r="E22" s="12" t="s">
        <v>7</v>
      </c>
      <c r="F22" s="12" t="s">
        <v>10</v>
      </c>
    </row>
    <row r="23" spans="2:6" ht="16.5" thickBot="1">
      <c r="B23" s="15" t="s">
        <v>8</v>
      </c>
      <c r="C23" s="71">
        <f>('Tab. I.4.1A -Correnti-Miss. 10'!C43+'Tab. I.4.3A -Correnti-Miss.12'!C30+'Tab. I.4.5A -Correnti-AltriInt.'!C30)/1000000</f>
        <v>1413.2233940800002</v>
      </c>
      <c r="D23" s="71">
        <f>('Tab. I.4.1A -Correnti-Miss. 10'!D43+'Tab. I.4.3A -Correnti-Miss.12'!D30+'Tab. I.4.5A -Correnti-AltriInt.'!D30)/1000000</f>
        <v>973.46152209000002</v>
      </c>
      <c r="E23" s="71">
        <f>('Tab. I.4.1A -Correnti-Miss. 10'!E43+'Tab. I.4.3A -Correnti-Miss.12'!E30+'Tab. I.4.5A -Correnti-AltriInt.'!E30)/1000000</f>
        <v>357.17636528999998</v>
      </c>
      <c r="F23" s="59">
        <f t="shared" ref="F23" si="3">SUM(C23:E23)</f>
        <v>2743.8612814600001</v>
      </c>
    </row>
    <row r="24" spans="2:6" ht="15.75">
      <c r="C24" s="46"/>
      <c r="D24" s="46"/>
      <c r="E24" s="46"/>
      <c r="F24" s="67"/>
    </row>
    <row r="25" spans="2:6">
      <c r="C25" s="47"/>
      <c r="D25" s="47"/>
      <c r="E25" s="47"/>
      <c r="F25" s="47"/>
    </row>
    <row r="26" spans="2:6">
      <c r="B26" s="55" t="s">
        <v>18</v>
      </c>
      <c r="C26" s="55"/>
      <c r="D26" s="55"/>
      <c r="E26" s="55"/>
      <c r="F26" s="55"/>
    </row>
    <row r="27" spans="2:6" ht="32.25" thickBot="1">
      <c r="B27" s="11" t="s">
        <v>38</v>
      </c>
      <c r="C27" s="12" t="s">
        <v>5</v>
      </c>
      <c r="D27" s="12" t="s">
        <v>6</v>
      </c>
      <c r="E27" s="12" t="s">
        <v>7</v>
      </c>
      <c r="F27" s="12" t="s">
        <v>10</v>
      </c>
    </row>
    <row r="28" spans="2:6" ht="16.5" thickBot="1">
      <c r="B28" s="15" t="s">
        <v>8</v>
      </c>
      <c r="C28" s="71">
        <f>('Tab. I.4.1A -Correnti-Miss. 10'!C53+'Tab. I.4.3A -Correnti-Miss.12'!C37+'Tab. I.4.5A -Correnti-AltriInt.'!C37)/1000000</f>
        <v>214.08803575000005</v>
      </c>
      <c r="D28" s="71">
        <f>('Tab. I.4.1A -Correnti-Miss. 10'!D53+'Tab. I.4.3A -Correnti-Miss.12'!D37+'Tab. I.4.5A -Correnti-AltriInt.'!D37)/1000000</f>
        <v>73.854776000000001</v>
      </c>
      <c r="E28" s="71">
        <f>('Tab. I.4.1A -Correnti-Miss. 10'!E53+'Tab. I.4.3A -Correnti-Miss.12'!E37+'Tab. I.4.5A -Correnti-AltriInt.'!E37)/1000000</f>
        <v>155.03961805</v>
      </c>
      <c r="F28" s="59">
        <f t="shared" ref="F28" si="4">SUM(C28:E28)</f>
        <v>442.98242980000003</v>
      </c>
    </row>
    <row r="29" spans="2:6" ht="15.75">
      <c r="C29" s="46"/>
      <c r="D29" s="46"/>
      <c r="E29" s="46"/>
      <c r="F29" s="67"/>
    </row>
    <row r="30" spans="2:6">
      <c r="C30" s="47"/>
      <c r="D30" s="47"/>
      <c r="E30" s="47"/>
      <c r="F30" s="47"/>
    </row>
    <row r="31" spans="2:6">
      <c r="B31" s="76" t="s">
        <v>74</v>
      </c>
      <c r="C31" s="76"/>
      <c r="D31" s="76"/>
      <c r="E31" s="76"/>
      <c r="F31" s="76"/>
    </row>
    <row r="32" spans="2:6" ht="32.25" thickBot="1">
      <c r="B32" s="11" t="s">
        <v>38</v>
      </c>
      <c r="C32" s="12" t="s">
        <v>5</v>
      </c>
      <c r="D32" s="12" t="s">
        <v>6</v>
      </c>
      <c r="E32" s="12" t="s">
        <v>7</v>
      </c>
      <c r="F32" s="12" t="s">
        <v>10</v>
      </c>
    </row>
    <row r="33" spans="2:6" ht="16.5" thickBot="1">
      <c r="B33" s="15" t="s">
        <v>8</v>
      </c>
      <c r="C33" s="71">
        <f>('Tab. I.4.1A -Correnti-Miss. 10'!C63+'Tab. I.4.3A -Correnti-Miss.12'!C44+'Tab. I.4.5A -Correnti-AltriInt.'!C44)/1000000</f>
        <v>1627.31142983</v>
      </c>
      <c r="D33" s="71">
        <f>('Tab. I.4.1A -Correnti-Miss. 10'!D63+'Tab. I.4.3A -Correnti-Miss.12'!D44+'Tab. I.4.5A -Correnti-AltriInt.'!D44)/1000000</f>
        <v>1047.3162980900001</v>
      </c>
      <c r="E33" s="71">
        <f>('Tab. I.4.1A -Correnti-Miss. 10'!E63+'Tab. I.4.3A -Correnti-Miss.12'!E44+'Tab. I.4.5A -Correnti-AltriInt.'!E44)/1000000</f>
        <v>512.21598333999998</v>
      </c>
      <c r="F33" s="59">
        <f t="shared" ref="F33" si="5">SUM(C33:E33)</f>
        <v>3186.8437112600004</v>
      </c>
    </row>
    <row r="34" spans="2:6">
      <c r="B34" s="33"/>
      <c r="C34" s="46"/>
      <c r="D34" s="46"/>
      <c r="E34" s="46"/>
      <c r="F34" s="46"/>
    </row>
    <row r="35" spans="2:6">
      <c r="B35" s="54"/>
      <c r="C35" s="47"/>
      <c r="D35" s="47"/>
      <c r="E35" s="47"/>
      <c r="F35" s="47"/>
    </row>
    <row r="36" spans="2:6" ht="12.75" customHeight="1">
      <c r="B36" s="10" t="s">
        <v>9</v>
      </c>
    </row>
    <row r="37" spans="2:6">
      <c r="B37" s="76" t="s">
        <v>16</v>
      </c>
      <c r="C37" s="76"/>
      <c r="D37" s="76"/>
      <c r="E37" s="76"/>
      <c r="F37" s="76"/>
    </row>
    <row r="38" spans="2:6" ht="32.25" thickBot="1">
      <c r="B38" s="11" t="s">
        <v>38</v>
      </c>
      <c r="C38" s="12" t="s">
        <v>5</v>
      </c>
      <c r="D38" s="12" t="s">
        <v>6</v>
      </c>
      <c r="E38" s="12" t="s">
        <v>7</v>
      </c>
      <c r="F38" s="12" t="s">
        <v>10</v>
      </c>
    </row>
    <row r="39" spans="2:6" ht="16.5" thickBot="1">
      <c r="B39" s="15" t="s">
        <v>8</v>
      </c>
      <c r="C39" s="71">
        <f>('Tab. I.4.1A -Correnti-Miss. 10'!C73+'Tab. I.4.3A -Correnti-Miss.12'!C51+'Tab. I.4.5A -Correnti-AltriInt.'!C51)/1000000</f>
        <v>283.60268013000001</v>
      </c>
      <c r="D39" s="71">
        <f>('Tab. I.4.1A -Correnti-Miss. 10'!D73+'Tab. I.4.3A -Correnti-Miss.12'!D51+'Tab. I.4.5A -Correnti-AltriInt.'!D51)/1000000</f>
        <v>251.29520807</v>
      </c>
      <c r="E39" s="71">
        <f>('Tab. I.4.1A -Correnti-Miss. 10'!E73+'Tab. I.4.3A -Correnti-Miss.12'!E51+'Tab. I.4.5A -Correnti-AltriInt.'!E51)/1000000</f>
        <v>127.12800981000001</v>
      </c>
      <c r="F39" s="59">
        <f t="shared" ref="F39" si="6">SUM(C39:E39)</f>
        <v>662.02589800999999</v>
      </c>
    </row>
    <row r="40" spans="2:6" ht="15.75">
      <c r="C40" s="46"/>
      <c r="D40" s="46"/>
      <c r="E40" s="46"/>
      <c r="F40" s="67"/>
    </row>
    <row r="41" spans="2:6">
      <c r="C41" s="47"/>
      <c r="D41" s="47"/>
      <c r="E41" s="47"/>
      <c r="F41" s="47"/>
    </row>
    <row r="42" spans="2:6">
      <c r="B42" s="17" t="s">
        <v>17</v>
      </c>
      <c r="C42" s="17"/>
      <c r="D42" s="17"/>
      <c r="E42" s="17"/>
      <c r="F42" s="17"/>
    </row>
    <row r="43" spans="2:6" ht="32.25" thickBot="1">
      <c r="B43" s="11" t="s">
        <v>38</v>
      </c>
      <c r="C43" s="12" t="s">
        <v>5</v>
      </c>
      <c r="D43" s="12" t="s">
        <v>6</v>
      </c>
      <c r="E43" s="12" t="s">
        <v>7</v>
      </c>
      <c r="F43" s="12" t="s">
        <v>10</v>
      </c>
    </row>
    <row r="44" spans="2:6" ht="16.5" thickBot="1">
      <c r="B44" s="15" t="s">
        <v>8</v>
      </c>
      <c r="C44" s="71">
        <f>+('Tab. I.4.1A -Correnti-Miss. 10'!C83+'Tab. I.4.3A -Correnti-Miss.12'!C58+'Tab. I.4.5A -Correnti-AltriInt.'!C58)/1000000</f>
        <v>37.858239189999999</v>
      </c>
      <c r="D44" s="71">
        <f>('Tab. I.4.1A -Correnti-Miss. 10'!D83+'Tab. I.4.3A -Correnti-Miss.12'!D58+'Tab. I.4.5A -Correnti-AltriInt.'!D58)/1000000</f>
        <v>14.39992981</v>
      </c>
      <c r="E44" s="71">
        <f>('Tab. I.4.1A -Correnti-Miss. 10'!E83+'Tab. I.4.3A -Correnti-Miss.12'!E58+'Tab. I.4.5A -Correnti-AltriInt.'!E58)/1000000</f>
        <v>10.907905509999999</v>
      </c>
      <c r="F44" s="59">
        <f t="shared" ref="F44" si="7">SUM(C44:E44)</f>
        <v>63.166074509999994</v>
      </c>
    </row>
    <row r="45" spans="2:6" ht="15.75">
      <c r="C45" s="46"/>
      <c r="D45" s="46"/>
      <c r="E45" s="46"/>
      <c r="F45" s="67"/>
    </row>
    <row r="46" spans="2:6">
      <c r="C46" s="47"/>
      <c r="D46" s="47"/>
      <c r="E46" s="47"/>
      <c r="F46" s="47"/>
    </row>
    <row r="47" spans="2:6">
      <c r="B47" s="76" t="s">
        <v>88</v>
      </c>
      <c r="C47" s="76"/>
      <c r="D47" s="76"/>
      <c r="E47" s="76"/>
      <c r="F47" s="76"/>
    </row>
    <row r="48" spans="2:6" ht="32.25" thickBot="1">
      <c r="B48" s="11" t="s">
        <v>38</v>
      </c>
      <c r="C48" s="12" t="s">
        <v>5</v>
      </c>
      <c r="D48" s="12" t="s">
        <v>6</v>
      </c>
      <c r="E48" s="12" t="s">
        <v>7</v>
      </c>
      <c r="F48" s="12" t="s">
        <v>10</v>
      </c>
    </row>
    <row r="49" spans="2:7" ht="16.5" thickBot="1">
      <c r="B49" s="15" t="s">
        <v>8</v>
      </c>
      <c r="C49" s="71">
        <f>('Tab. I.4.1A -Correnti-Miss. 10'!C93+'Tab. I.4.3A -Correnti-Miss.12'!C65+'Tab. I.4.5A -Correnti-AltriInt.'!C65)/1000000</f>
        <v>321.46091931999996</v>
      </c>
      <c r="D49" s="71">
        <f>('Tab. I.4.1A -Correnti-Miss. 10'!D93+'Tab. I.4.3A -Correnti-Miss.12'!D65+'Tab. I.4.5A -Correnti-AltriInt.'!D65)/1000000</f>
        <v>265.69513788</v>
      </c>
      <c r="E49" s="71">
        <f>('Tab. I.4.1A -Correnti-Miss. 10'!E93+'Tab. I.4.3A -Correnti-Miss.12'!E65+'Tab. I.4.5A -Correnti-AltriInt.'!E65)/1000000</f>
        <v>138.03591531999999</v>
      </c>
      <c r="F49" s="59">
        <f t="shared" ref="F49" si="8">SUM(C49:E49)</f>
        <v>725.19197251999992</v>
      </c>
    </row>
    <row r="50" spans="2:7">
      <c r="B50" s="33"/>
      <c r="C50" s="46"/>
      <c r="D50" s="46"/>
      <c r="E50" s="46"/>
      <c r="F50" s="46"/>
    </row>
    <row r="51" spans="2:7">
      <c r="B51" s="54"/>
      <c r="C51" s="47"/>
      <c r="D51" s="47"/>
      <c r="E51" s="47"/>
      <c r="F51" s="47"/>
    </row>
    <row r="52" spans="2:7" ht="12" customHeight="1"/>
    <row r="53" spans="2:7">
      <c r="B53" s="76" t="s">
        <v>13</v>
      </c>
      <c r="C53" s="76"/>
      <c r="D53" s="76"/>
      <c r="E53" s="76"/>
      <c r="F53" s="76"/>
    </row>
    <row r="54" spans="2:7" ht="32.25" thickBot="1">
      <c r="B54" s="11" t="s">
        <v>38</v>
      </c>
      <c r="C54" s="12" t="s">
        <v>5</v>
      </c>
      <c r="D54" s="12" t="s">
        <v>6</v>
      </c>
      <c r="E54" s="12" t="s">
        <v>7</v>
      </c>
      <c r="F54" s="12" t="s">
        <v>10</v>
      </c>
    </row>
    <row r="55" spans="2:7" ht="16.5" thickBot="1">
      <c r="B55" s="15" t="s">
        <v>8</v>
      </c>
      <c r="C55" s="71">
        <f>SUM(C23,C39)</f>
        <v>1696.8260742100001</v>
      </c>
      <c r="D55" s="71">
        <f>SUM(D23,D39)</f>
        <v>1224.75673016</v>
      </c>
      <c r="E55" s="71">
        <f>SUM(E23,E39)</f>
        <v>484.30437510000002</v>
      </c>
      <c r="F55" s="59">
        <f t="shared" ref="F55" si="9">SUM(C55:E55)</f>
        <v>3405.8871794700003</v>
      </c>
      <c r="G55" s="34" t="s">
        <v>9</v>
      </c>
    </row>
    <row r="56" spans="2:7" ht="15.75">
      <c r="C56" s="46"/>
      <c r="D56" s="46"/>
      <c r="E56" s="46"/>
      <c r="F56" s="67"/>
    </row>
    <row r="57" spans="2:7">
      <c r="C57" s="47"/>
      <c r="D57" s="47"/>
      <c r="E57" s="47"/>
      <c r="F57" s="47"/>
    </row>
    <row r="58" spans="2:7">
      <c r="B58" s="17" t="s">
        <v>19</v>
      </c>
      <c r="C58" s="17"/>
      <c r="D58" s="17"/>
      <c r="E58" s="17"/>
      <c r="F58" s="17"/>
    </row>
    <row r="59" spans="2:7" ht="32.25" thickBot="1">
      <c r="B59" s="11" t="s">
        <v>38</v>
      </c>
      <c r="C59" s="12" t="s">
        <v>5</v>
      </c>
      <c r="D59" s="12" t="s">
        <v>6</v>
      </c>
      <c r="E59" s="12" t="s">
        <v>7</v>
      </c>
      <c r="F59" s="12" t="s">
        <v>10</v>
      </c>
    </row>
    <row r="60" spans="2:7" ht="16.5" thickBot="1">
      <c r="B60" s="15" t="s">
        <v>8</v>
      </c>
      <c r="C60" s="71">
        <f>SUM(C28,C44)</f>
        <v>251.94627494000005</v>
      </c>
      <c r="D60" s="71">
        <f t="shared" ref="D60:E60" si="10">SUM(D28,D44)</f>
        <v>88.254705810000004</v>
      </c>
      <c r="E60" s="71">
        <f t="shared" si="10"/>
        <v>165.94752356000001</v>
      </c>
      <c r="F60" s="59">
        <f t="shared" ref="F60" si="11">SUM(C60:E60)</f>
        <v>506.14850431000002</v>
      </c>
    </row>
    <row r="61" spans="2:7" ht="15.75">
      <c r="C61" s="46"/>
      <c r="D61" s="46"/>
      <c r="E61" s="46"/>
      <c r="F61" s="67"/>
    </row>
    <row r="62" spans="2:7">
      <c r="C62" s="47"/>
      <c r="D62" s="47"/>
      <c r="E62" s="47"/>
      <c r="F62" s="47"/>
    </row>
    <row r="63" spans="2:7">
      <c r="B63" s="76" t="s">
        <v>89</v>
      </c>
      <c r="C63" s="76"/>
      <c r="D63" s="76"/>
      <c r="E63" s="76"/>
      <c r="F63" s="76"/>
    </row>
    <row r="64" spans="2:7" ht="32.25" thickBot="1">
      <c r="B64" s="11" t="s">
        <v>38</v>
      </c>
      <c r="C64" s="12" t="s">
        <v>5</v>
      </c>
      <c r="D64" s="12" t="s">
        <v>6</v>
      </c>
      <c r="E64" s="12" t="s">
        <v>7</v>
      </c>
      <c r="F64" s="12" t="s">
        <v>10</v>
      </c>
    </row>
    <row r="65" spans="2:6" ht="16.5" thickBot="1">
      <c r="B65" s="15" t="s">
        <v>8</v>
      </c>
      <c r="C65" s="71">
        <f>SUM(C55,C60)</f>
        <v>1948.7723491500001</v>
      </c>
      <c r="D65" s="71">
        <f t="shared" ref="D65:E65" si="12">SUM(D55,D60)</f>
        <v>1313.0114359699999</v>
      </c>
      <c r="E65" s="71">
        <f t="shared" si="12"/>
        <v>650.25189866000005</v>
      </c>
      <c r="F65" s="59">
        <f>SUM(F55,F60)</f>
        <v>3912.0356837800005</v>
      </c>
    </row>
    <row r="66" spans="2:6" ht="24">
      <c r="B66" s="38" t="s">
        <v>11</v>
      </c>
      <c r="C66" s="46"/>
      <c r="D66" s="46"/>
      <c r="E66" s="46"/>
      <c r="F66" s="46"/>
    </row>
    <row r="67" spans="2:6" ht="24">
      <c r="B67" s="38" t="s">
        <v>24</v>
      </c>
      <c r="C67" s="47"/>
      <c r="D67" s="47"/>
      <c r="E67" s="47"/>
      <c r="F67" s="47"/>
    </row>
    <row r="68" spans="2:6">
      <c r="C68" s="34"/>
      <c r="D68" s="34"/>
      <c r="E68" s="34"/>
      <c r="F68" s="34"/>
    </row>
    <row r="69" spans="2:6">
      <c r="C69" s="34"/>
      <c r="D69" s="34"/>
    </row>
    <row r="70" spans="2:6">
      <c r="C70" s="34"/>
      <c r="D70" s="34"/>
      <c r="E70" s="34"/>
    </row>
    <row r="71" spans="2:6">
      <c r="C71" s="34" t="s">
        <v>9</v>
      </c>
      <c r="E71" s="34"/>
    </row>
    <row r="72" spans="2:6">
      <c r="C72" s="34" t="s">
        <v>9</v>
      </c>
    </row>
  </sheetData>
  <mergeCells count="11">
    <mergeCell ref="B2:F2"/>
    <mergeCell ref="B63:F63"/>
    <mergeCell ref="B47:F47"/>
    <mergeCell ref="B53:F53"/>
    <mergeCell ref="B37:F37"/>
    <mergeCell ref="B3:F3"/>
    <mergeCell ref="B4:F4"/>
    <mergeCell ref="B5:F5"/>
    <mergeCell ref="B10:F10"/>
    <mergeCell ref="B21:F21"/>
    <mergeCell ref="B31:F31"/>
  </mergeCells>
  <pageMargins left="0.7" right="0.7" top="0.75" bottom="0.75" header="0.3" footer="0.3"/>
  <pageSetup paperSize="8" scale="84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G69"/>
  <sheetViews>
    <sheetView topLeftCell="A19" zoomScaleNormal="100" workbookViewId="0">
      <selection activeCell="C66" sqref="C66:F66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30.7109375" style="3" customWidth="1"/>
    <col min="7" max="7" width="12.5703125" style="3" customWidth="1"/>
    <col min="8" max="16384" width="8.85546875" style="3"/>
  </cols>
  <sheetData>
    <row r="2" spans="2:6">
      <c r="B2" s="74" t="s">
        <v>109</v>
      </c>
      <c r="C2" s="74"/>
      <c r="D2" s="74"/>
      <c r="E2" s="74"/>
      <c r="F2" s="74"/>
    </row>
    <row r="3" spans="2:6" ht="11.25" customHeight="1">
      <c r="B3" s="82"/>
      <c r="C3" s="82"/>
      <c r="D3" s="82"/>
      <c r="E3" s="82"/>
      <c r="F3" s="82"/>
    </row>
    <row r="4" spans="2:6" ht="11.25" customHeight="1">
      <c r="B4" s="80"/>
      <c r="C4" s="80"/>
      <c r="D4" s="80"/>
      <c r="E4" s="80"/>
      <c r="F4" s="80"/>
    </row>
    <row r="5" spans="2:6">
      <c r="B5" s="79" t="s">
        <v>42</v>
      </c>
      <c r="C5" s="81"/>
      <c r="D5" s="81"/>
      <c r="E5" s="81"/>
      <c r="F5" s="81"/>
    </row>
    <row r="6" spans="2:6" ht="39.950000000000003" customHeight="1" thickBot="1">
      <c r="B6" s="23" t="s">
        <v>39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6" t="s">
        <v>8</v>
      </c>
      <c r="C7" s="71">
        <f>('Tab. I.4.2A -C.Cap.-Miss. 10'!C13+'Tab. I.4.4A -C.Cap.-Miss.12'!C9+'Tab. I.4.6A - C.Cap.-AltriInt.'!C9)/1000000</f>
        <v>701.65838428000018</v>
      </c>
      <c r="D7" s="71">
        <f>('Tab. I.4.2A -C.Cap.-Miss. 10'!D13+'Tab. I.4.4A -C.Cap.-Miss.12'!D9+'Tab. I.4.6A - C.Cap.-AltriInt.'!D9)/1000000</f>
        <v>304.06439806000003</v>
      </c>
      <c r="E7" s="71">
        <f>('Tab. I.4.2A -C.Cap.-Miss. 10'!E13+'Tab. I.4.4A -C.Cap.-Miss.12'!E9+'Tab. I.4.6A - C.Cap.-AltriInt.'!E9)/1000000</f>
        <v>380.82935400999997</v>
      </c>
      <c r="F7" s="60">
        <f t="shared" ref="F7" si="0">SUM(C7:E7)</f>
        <v>1386.5521363500002</v>
      </c>
    </row>
    <row r="8" spans="2:6" ht="15.75">
      <c r="C8" s="46"/>
      <c r="D8" s="46"/>
      <c r="E8" s="46"/>
      <c r="F8" s="67"/>
    </row>
    <row r="9" spans="2:6">
      <c r="C9" s="53"/>
      <c r="D9" s="53"/>
      <c r="E9" s="53"/>
      <c r="F9" s="53"/>
    </row>
    <row r="10" spans="2:6">
      <c r="B10" s="79" t="s">
        <v>45</v>
      </c>
      <c r="C10" s="81"/>
      <c r="D10" s="81"/>
      <c r="E10" s="81"/>
      <c r="F10" s="81"/>
    </row>
    <row r="11" spans="2:6" ht="39.950000000000003" customHeight="1" thickBot="1">
      <c r="B11" s="23" t="s">
        <v>39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6" t="s">
        <v>8</v>
      </c>
      <c r="C12" s="71">
        <f>('Tab. I.4.2A -C.Cap.-Miss. 10'!C23+'Tab. I.4.4A -C.Cap.-Miss.12'!C16+'Tab. I.4.6A - C.Cap.-AltriInt.'!C16)/1000000</f>
        <v>8.2000593800000008</v>
      </c>
      <c r="D12" s="71">
        <f>('Tab. I.4.2A -C.Cap.-Miss. 10'!D23+'Tab. I.4.4A -C.Cap.-Miss.12'!D16+'Tab. I.4.6A - C.Cap.-AltriInt.'!D16)/1000000</f>
        <v>0</v>
      </c>
      <c r="E12" s="71">
        <f>('Tab. I.4.2A -C.Cap.-Miss. 10'!E23+'Tab. I.4.4A -C.Cap.-Miss.12'!E16+'Tab. I.4.6A - C.Cap.-AltriInt.'!E16)/1000000</f>
        <v>2.01812631</v>
      </c>
      <c r="F12" s="60">
        <f>SUM(C12:E12)</f>
        <v>10.21818569</v>
      </c>
    </row>
    <row r="13" spans="2:6" ht="15.75">
      <c r="C13" s="46"/>
      <c r="D13" s="46"/>
      <c r="E13" s="46"/>
      <c r="F13" s="67"/>
    </row>
    <row r="14" spans="2:6">
      <c r="C14" s="53"/>
      <c r="D14" s="53"/>
      <c r="E14" s="53"/>
      <c r="F14" s="53"/>
    </row>
    <row r="15" spans="2:6">
      <c r="B15" s="79" t="s">
        <v>77</v>
      </c>
      <c r="C15" s="79"/>
      <c r="D15" s="79"/>
      <c r="E15" s="79"/>
      <c r="F15" s="79"/>
    </row>
    <row r="16" spans="2:6" ht="39.950000000000003" customHeight="1" thickBot="1">
      <c r="B16" s="23" t="s">
        <v>39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6" t="s">
        <v>8</v>
      </c>
      <c r="C17" s="68">
        <f>+('Tab. I.4.2A -C.Cap.-Miss. 10'!C33+'Tab. I.4.4A -C.Cap.-Miss.12'!C23+'Tab. I.4.6A - C.Cap.-AltriInt.'!C23)/1000000</f>
        <v>709.85844366000003</v>
      </c>
      <c r="D17" s="68">
        <f>+('Tab. I.4.2A -C.Cap.-Miss. 10'!D33+'Tab. I.4.4A -C.Cap.-Miss.12'!D23+'Tab. I.4.6A - C.Cap.-AltriInt.'!D23)/1000000</f>
        <v>304.06439806000003</v>
      </c>
      <c r="E17" s="68">
        <f>+('Tab. I.4.2A -C.Cap.-Miss. 10'!E33+'Tab. I.4.4A -C.Cap.-Miss.12'!E23+'Tab. I.4.6A - C.Cap.-AltriInt.'!E23)/1000000</f>
        <v>382.84748031999999</v>
      </c>
      <c r="F17" s="7">
        <f>SUM(C17:E17)</f>
        <v>1396.7703220400001</v>
      </c>
    </row>
    <row r="18" spans="2:6">
      <c r="B18" s="35"/>
      <c r="C18" s="46"/>
      <c r="D18" s="46"/>
      <c r="E18" s="46"/>
      <c r="F18" s="46"/>
    </row>
    <row r="19" spans="2:6">
      <c r="B19" s="52"/>
      <c r="C19" s="53"/>
      <c r="D19" s="53"/>
      <c r="E19" s="53"/>
      <c r="F19" s="53"/>
    </row>
    <row r="20" spans="2:6" ht="11.25" customHeight="1">
      <c r="B20" s="8"/>
      <c r="C20" s="8"/>
      <c r="D20" s="8"/>
      <c r="E20" s="8"/>
      <c r="F20" s="8"/>
    </row>
    <row r="21" spans="2:6">
      <c r="B21" s="79" t="s">
        <v>43</v>
      </c>
      <c r="C21" s="81"/>
      <c r="D21" s="81"/>
      <c r="E21" s="81"/>
      <c r="F21" s="81"/>
    </row>
    <row r="22" spans="2:6" ht="39.950000000000003" customHeight="1" thickBot="1">
      <c r="B22" s="23" t="s">
        <v>39</v>
      </c>
      <c r="C22" s="4" t="s">
        <v>5</v>
      </c>
      <c r="D22" s="4" t="s">
        <v>6</v>
      </c>
      <c r="E22" s="4" t="s">
        <v>7</v>
      </c>
      <c r="F22" s="4" t="s">
        <v>10</v>
      </c>
    </row>
    <row r="23" spans="2:6" ht="16.5" thickBot="1">
      <c r="B23" s="6" t="s">
        <v>8</v>
      </c>
      <c r="C23" s="68">
        <f>('Tab. I.4.2A -C.Cap.-Miss. 10'!C43+'Tab. I.4.4A -C.Cap.-Miss.12'!C30+'Tab. I.4.6A - C.Cap.-AltriInt.'!C30)/1000000</f>
        <v>518.22601017</v>
      </c>
      <c r="D23" s="68">
        <f>('Tab. I.4.2A -C.Cap.-Miss. 10'!D43+'Tab. I.4.4A -C.Cap.-Miss.12'!D30+'Tab. I.4.6A - C.Cap.-AltriInt.'!D30)/1000000</f>
        <v>181.97087338</v>
      </c>
      <c r="E23" s="68">
        <f>('Tab. I.4.2A -C.Cap.-Miss. 10'!E43+'Tab. I.4.4A -C.Cap.-Miss.12'!E30+'Tab. I.4.6A - C.Cap.-AltriInt.'!E30)/1000000</f>
        <v>678.48424649000003</v>
      </c>
      <c r="F23" s="60">
        <f t="shared" ref="F23" si="1">SUM(C23:E23)</f>
        <v>1378.68113004</v>
      </c>
    </row>
    <row r="24" spans="2:6" ht="15.75">
      <c r="C24" s="46"/>
      <c r="D24" s="46"/>
      <c r="E24" s="46"/>
      <c r="F24" s="67"/>
    </row>
    <row r="25" spans="2:6">
      <c r="C25" s="53"/>
      <c r="D25" s="53"/>
      <c r="E25" s="53"/>
      <c r="F25" s="53"/>
    </row>
    <row r="26" spans="2:6">
      <c r="B26" s="24" t="s">
        <v>44</v>
      </c>
      <c r="C26" s="25"/>
      <c r="D26" s="25"/>
      <c r="E26" s="25"/>
      <c r="F26" s="25"/>
    </row>
    <row r="27" spans="2:6" ht="39.950000000000003" customHeight="1" thickBot="1">
      <c r="B27" s="23" t="s">
        <v>39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6.5" thickBot="1">
      <c r="B28" s="6" t="s">
        <v>8</v>
      </c>
      <c r="C28" s="68">
        <f>('Tab. I.4.2A -C.Cap.-Miss. 10'!C53+'Tab. I.4.4A -C.Cap.-Miss.12'!C37+'Tab. I.4.6A - C.Cap.-AltriInt.'!C37)/1000000</f>
        <v>3.5950038800000002</v>
      </c>
      <c r="D28" s="68">
        <f>('Tab. I.4.2A -C.Cap.-Miss. 10'!D53+'Tab. I.4.4A -C.Cap.-Miss.12'!D37+'Tab. I.4.6A - C.Cap.-AltriInt.'!D37)/1000000</f>
        <v>0</v>
      </c>
      <c r="E28" s="68">
        <f>('Tab. I.4.2A -C.Cap.-Miss. 10'!E53+'Tab. I.4.4A -C.Cap.-Miss.12'!E37+'Tab. I.4.6A - C.Cap.-AltriInt.'!E37)/1000000</f>
        <v>2.2307220000000003E-2</v>
      </c>
      <c r="F28" s="60">
        <f t="shared" ref="F28" si="2">SUM(C28:E28)</f>
        <v>3.6173111000000002</v>
      </c>
    </row>
    <row r="29" spans="2:6" ht="15.75">
      <c r="C29" s="46"/>
      <c r="D29" s="46"/>
      <c r="E29" s="46"/>
      <c r="F29" s="67"/>
    </row>
    <row r="30" spans="2:6">
      <c r="C30" s="53"/>
      <c r="D30" s="53"/>
      <c r="E30" s="53"/>
      <c r="F30" s="53"/>
    </row>
    <row r="31" spans="2:6">
      <c r="B31" s="79" t="s">
        <v>85</v>
      </c>
      <c r="C31" s="81"/>
      <c r="D31" s="81"/>
      <c r="E31" s="81"/>
      <c r="F31" s="81"/>
    </row>
    <row r="32" spans="2:6" ht="39.950000000000003" customHeight="1" thickBot="1">
      <c r="B32" s="23" t="s">
        <v>39</v>
      </c>
      <c r="C32" s="4" t="s">
        <v>5</v>
      </c>
      <c r="D32" s="4" t="s">
        <v>6</v>
      </c>
      <c r="E32" s="4" t="s">
        <v>7</v>
      </c>
      <c r="F32" s="4" t="s">
        <v>10</v>
      </c>
    </row>
    <row r="33" spans="2:6" ht="16.5" thickBot="1">
      <c r="B33" s="6" t="s">
        <v>8</v>
      </c>
      <c r="C33" s="68">
        <f>+('Tab. I.4.2A -C.Cap.-Miss. 10'!C63+'Tab. I.4.4A -C.Cap.-Miss.12'!C44+'Tab. I.4.6A - C.Cap.-AltriInt.'!C44)/1000000</f>
        <v>521.82101405000003</v>
      </c>
      <c r="D33" s="68">
        <f>+('Tab. I.4.2A -C.Cap.-Miss. 10'!D63+'Tab. I.4.4A -C.Cap.-Miss.12'!D44+'Tab. I.4.6A - C.Cap.-AltriInt.'!D44)/1000000</f>
        <v>181.97087338</v>
      </c>
      <c r="E33" s="68">
        <f>+('Tab. I.4.2A -C.Cap.-Miss. 10'!E63+'Tab. I.4.4A -C.Cap.-Miss.12'!E44+'Tab. I.4.6A - C.Cap.-AltriInt.'!E44)/1000000</f>
        <v>678.50655371000005</v>
      </c>
      <c r="F33" s="60">
        <f t="shared" ref="F33" si="3">SUM(C33:E33)</f>
        <v>1382.2984411400003</v>
      </c>
    </row>
    <row r="34" spans="2:6">
      <c r="B34" s="35"/>
      <c r="C34" s="46"/>
      <c r="D34" s="46"/>
      <c r="E34" s="46"/>
      <c r="F34" s="46"/>
    </row>
    <row r="35" spans="2:6">
      <c r="B35" s="52"/>
      <c r="C35" s="53"/>
      <c r="D35" s="53"/>
      <c r="E35" s="53"/>
      <c r="F35" s="53"/>
    </row>
    <row r="36" spans="2:6" ht="12.75" customHeight="1">
      <c r="B36" s="8"/>
      <c r="C36" s="8"/>
      <c r="D36" s="8"/>
      <c r="E36" s="8"/>
      <c r="F36" s="8"/>
    </row>
    <row r="37" spans="2:6">
      <c r="B37" s="79" t="s">
        <v>21</v>
      </c>
      <c r="C37" s="79"/>
      <c r="D37" s="79"/>
      <c r="E37" s="79"/>
      <c r="F37" s="79"/>
    </row>
    <row r="38" spans="2:6" ht="39.950000000000003" customHeight="1" thickBot="1">
      <c r="B38" s="23" t="s">
        <v>39</v>
      </c>
      <c r="C38" s="4" t="s">
        <v>5</v>
      </c>
      <c r="D38" s="4" t="s">
        <v>6</v>
      </c>
      <c r="E38" s="4" t="s">
        <v>7</v>
      </c>
      <c r="F38" s="4" t="s">
        <v>10</v>
      </c>
    </row>
    <row r="39" spans="2:6" ht="16.5" thickBot="1">
      <c r="B39" s="6" t="s">
        <v>8</v>
      </c>
      <c r="C39" s="68">
        <f>('Tab. I.4.2A -C.Cap.-Miss. 10'!C73+'Tab. I.4.4A -C.Cap.-Miss.12'!C51+'Tab. I.4.6A - C.Cap.-AltriInt.'!C65)/1000000</f>
        <v>90.954672229999971</v>
      </c>
      <c r="D39" s="68">
        <f>('Tab. I.4.2A -C.Cap.-Miss. 10'!D73+'Tab. I.4.4A -C.Cap.-Miss.12'!D51+'Tab. I.4.6A - C.Cap.-AltriInt.'!D65)/1000000</f>
        <v>150.03830881000005</v>
      </c>
      <c r="E39" s="68">
        <f>('Tab. I.4.2A -C.Cap.-Miss. 10'!E73+'Tab. I.4.4A -C.Cap.-Miss.12'!E51+'Tab. I.4.6A - C.Cap.-AltriInt.'!E65)/1000000</f>
        <v>133.20369375999996</v>
      </c>
      <c r="F39" s="60">
        <f t="shared" ref="F39" si="4">SUM(C39:E39)</f>
        <v>374.19667479999998</v>
      </c>
    </row>
    <row r="40" spans="2:6" ht="15.75">
      <c r="C40" s="46"/>
      <c r="D40" s="46"/>
      <c r="E40" s="46"/>
      <c r="F40" s="67"/>
    </row>
    <row r="41" spans="2:6">
      <c r="C41" s="53"/>
      <c r="D41" s="53"/>
      <c r="E41" s="53"/>
      <c r="F41" s="53"/>
    </row>
    <row r="42" spans="2:6">
      <c r="B42" s="79" t="s">
        <v>46</v>
      </c>
      <c r="C42" s="79"/>
      <c r="D42" s="79"/>
      <c r="E42" s="79"/>
      <c r="F42" s="79"/>
    </row>
    <row r="43" spans="2:6" ht="39.950000000000003" customHeight="1" thickBot="1">
      <c r="B43" s="23" t="s">
        <v>39</v>
      </c>
      <c r="C43" s="4" t="s">
        <v>5</v>
      </c>
      <c r="D43" s="4" t="s">
        <v>6</v>
      </c>
      <c r="E43" s="4" t="s">
        <v>7</v>
      </c>
      <c r="F43" s="4" t="s">
        <v>10</v>
      </c>
    </row>
    <row r="44" spans="2:6" ht="16.5" thickBot="1">
      <c r="B44" s="6" t="s">
        <v>8</v>
      </c>
      <c r="C44" s="68">
        <f>('Tab. I.4.2A -C.Cap.-Miss. 10'!C83+'Tab. I.4.4A -C.Cap.-Miss.12'!C58+'Tab. I.4.6A - C.Cap.-AltriInt.'!C58)/1000000</f>
        <v>4.8252826500000001</v>
      </c>
      <c r="D44" s="68">
        <f>('Tab. I.4.2A -C.Cap.-Miss. 10'!D83+'Tab. I.4.4A -C.Cap.-Miss.12'!D58+'Tab. I.4.6A - C.Cap.-AltriInt.'!D58)/1000000</f>
        <v>0</v>
      </c>
      <c r="E44" s="68">
        <f>('Tab. I.4.2A -C.Cap.-Miss. 10'!E83+'Tab. I.4.4A -C.Cap.-Miss.12'!E58+'Tab. I.4.6A - C.Cap.-AltriInt.'!E58)/1000000</f>
        <v>0</v>
      </c>
      <c r="F44" s="60">
        <f t="shared" ref="F44" si="5">SUM(C44:E44)</f>
        <v>4.8252826500000001</v>
      </c>
    </row>
    <row r="45" spans="2:6" ht="15.75">
      <c r="C45" s="46"/>
      <c r="D45" s="46"/>
      <c r="E45" s="46"/>
      <c r="F45" s="67"/>
    </row>
    <row r="46" spans="2:6">
      <c r="C46" s="53"/>
      <c r="D46" s="53"/>
      <c r="E46" s="53"/>
      <c r="F46" s="53"/>
    </row>
    <row r="47" spans="2:6">
      <c r="B47" s="79" t="s">
        <v>86</v>
      </c>
      <c r="C47" s="79"/>
      <c r="D47" s="79"/>
      <c r="E47" s="79"/>
      <c r="F47" s="79"/>
    </row>
    <row r="48" spans="2:6" ht="39.950000000000003" customHeight="1" thickBot="1">
      <c r="B48" s="23" t="s">
        <v>39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7" ht="16.5" thickBot="1">
      <c r="B49" s="6" t="s">
        <v>8</v>
      </c>
      <c r="C49" s="68">
        <f>('Tab. I.4.2A -C.Cap.-Miss. 10'!C93+'Tab. I.4.4A -C.Cap.-Miss.12'!C65+'Tab. I.4.6A - C.Cap.-AltriInt.'!C65)/1000000</f>
        <v>95.779954879999977</v>
      </c>
      <c r="D49" s="68">
        <f>('Tab. I.4.2A -C.Cap.-Miss. 10'!D93+'Tab. I.4.4A -C.Cap.-Miss.12'!D65+'Tab. I.4.6A - C.Cap.-AltriInt.'!D65)/1000000</f>
        <v>150.03830881000005</v>
      </c>
      <c r="E49" s="68">
        <f>('Tab. I.4.2A -C.Cap.-Miss. 10'!E93+'Tab. I.4.4A -C.Cap.-Miss.12'!E65+'Tab. I.4.6A - C.Cap.-AltriInt.'!E65)/1000000</f>
        <v>133.20369375999996</v>
      </c>
      <c r="F49" s="60">
        <f t="shared" ref="F49" si="6">SUM(C49:E49)</f>
        <v>379.02195745</v>
      </c>
    </row>
    <row r="50" spans="2:7">
      <c r="B50" s="35"/>
      <c r="C50" s="46"/>
      <c r="D50" s="46"/>
      <c r="E50" s="46"/>
      <c r="F50" s="46"/>
    </row>
    <row r="51" spans="2:7">
      <c r="B51" s="52"/>
      <c r="C51" s="53"/>
      <c r="D51" s="53"/>
      <c r="E51" s="53"/>
      <c r="F51" s="53"/>
    </row>
    <row r="52" spans="2:7" ht="9" customHeight="1">
      <c r="B52" s="8"/>
      <c r="C52" s="8"/>
      <c r="D52" s="8"/>
      <c r="E52" s="8"/>
      <c r="F52" s="8"/>
    </row>
    <row r="53" spans="2:7">
      <c r="B53" s="24" t="s">
        <v>22</v>
      </c>
      <c r="C53" s="24"/>
      <c r="D53" s="24"/>
      <c r="E53" s="24"/>
      <c r="F53" s="24"/>
    </row>
    <row r="54" spans="2:7" ht="39.950000000000003" customHeight="1" thickBot="1">
      <c r="B54" s="23" t="s">
        <v>39</v>
      </c>
      <c r="C54" s="4" t="s">
        <v>5</v>
      </c>
      <c r="D54" s="4" t="s">
        <v>6</v>
      </c>
      <c r="E54" s="4" t="s">
        <v>7</v>
      </c>
      <c r="F54" s="4" t="s">
        <v>10</v>
      </c>
    </row>
    <row r="55" spans="2:7" ht="16.5" thickBot="1">
      <c r="B55" s="6" t="s">
        <v>8</v>
      </c>
      <c r="C55" s="68">
        <f>SUM(C23,C39)</f>
        <v>609.18068240000002</v>
      </c>
      <c r="D55" s="68">
        <f t="shared" ref="D55:F55" si="7">SUM(D23,D39)</f>
        <v>332.00918219000005</v>
      </c>
      <c r="E55" s="68">
        <f t="shared" si="7"/>
        <v>811.68794025</v>
      </c>
      <c r="F55" s="7">
        <f t="shared" si="7"/>
        <v>1752.87780484</v>
      </c>
      <c r="G55" s="8"/>
    </row>
    <row r="56" spans="2:7" ht="15.75">
      <c r="B56" s="35"/>
      <c r="C56" s="46"/>
      <c r="D56" s="46"/>
      <c r="E56" s="46"/>
      <c r="F56" s="67"/>
    </row>
    <row r="57" spans="2:7">
      <c r="B57" s="8"/>
      <c r="C57" s="53"/>
      <c r="D57" s="53"/>
      <c r="E57" s="53"/>
      <c r="F57" s="53"/>
    </row>
    <row r="58" spans="2:7" ht="39" customHeight="1">
      <c r="B58" s="83" t="s">
        <v>47</v>
      </c>
      <c r="C58" s="83"/>
      <c r="D58" s="83"/>
      <c r="E58" s="83"/>
      <c r="F58" s="83"/>
    </row>
    <row r="59" spans="2:7" ht="39.950000000000003" customHeight="1" thickBot="1">
      <c r="B59" s="23" t="s">
        <v>39</v>
      </c>
      <c r="C59" s="4" t="s">
        <v>5</v>
      </c>
      <c r="D59" s="4" t="s">
        <v>6</v>
      </c>
      <c r="E59" s="4" t="s">
        <v>7</v>
      </c>
      <c r="F59" s="4" t="s">
        <v>10</v>
      </c>
    </row>
    <row r="60" spans="2:7" ht="16.5" thickBot="1">
      <c r="B60" s="6" t="s">
        <v>8</v>
      </c>
      <c r="C60" s="68">
        <f>SUM(C28,C44)</f>
        <v>8.4202865300000003</v>
      </c>
      <c r="D60" s="68">
        <f t="shared" ref="D60:E60" si="8">SUM(D28,D44)</f>
        <v>0</v>
      </c>
      <c r="E60" s="68">
        <f t="shared" si="8"/>
        <v>2.2307220000000003E-2</v>
      </c>
      <c r="F60" s="60">
        <f t="shared" ref="F60" si="9">SUM(C60:E60)</f>
        <v>8.4425937500000003</v>
      </c>
    </row>
    <row r="61" spans="2:7" ht="15.75">
      <c r="C61" s="46"/>
      <c r="D61" s="46"/>
      <c r="E61" s="46"/>
      <c r="F61" s="67"/>
    </row>
    <row r="62" spans="2:7">
      <c r="B62" s="8"/>
      <c r="C62" s="53"/>
      <c r="D62" s="53"/>
      <c r="E62" s="53"/>
      <c r="F62" s="53"/>
    </row>
    <row r="63" spans="2:7">
      <c r="B63" s="24" t="s">
        <v>80</v>
      </c>
      <c r="C63" s="25"/>
      <c r="D63" s="25"/>
      <c r="E63" s="25"/>
      <c r="F63" s="25"/>
    </row>
    <row r="64" spans="2:7" ht="39.950000000000003" customHeight="1" thickBot="1">
      <c r="B64" s="23" t="s">
        <v>39</v>
      </c>
      <c r="C64" s="4" t="s">
        <v>5</v>
      </c>
      <c r="D64" s="4" t="s">
        <v>6</v>
      </c>
      <c r="E64" s="4" t="s">
        <v>7</v>
      </c>
      <c r="F64" s="4" t="s">
        <v>10</v>
      </c>
    </row>
    <row r="65" spans="2:7" ht="16.5" thickBot="1">
      <c r="B65" s="6" t="s">
        <v>8</v>
      </c>
      <c r="C65" s="68">
        <f>SUM(C33,C49)</f>
        <v>617.60096893000002</v>
      </c>
      <c r="D65" s="68">
        <f t="shared" ref="D65:E65" si="10">SUM(D33,D49)</f>
        <v>332.00918219000005</v>
      </c>
      <c r="E65" s="68">
        <f t="shared" si="10"/>
        <v>811.71024747000001</v>
      </c>
      <c r="F65" s="7">
        <f>SUM(C65:E65)</f>
        <v>1761.32039859</v>
      </c>
    </row>
    <row r="66" spans="2:7" ht="24">
      <c r="B66" s="39" t="s">
        <v>11</v>
      </c>
      <c r="C66" s="46"/>
      <c r="D66" s="46"/>
      <c r="E66" s="46"/>
      <c r="F66" s="46"/>
      <c r="G66" s="8"/>
    </row>
    <row r="67" spans="2:7" ht="24">
      <c r="B67" s="40" t="s">
        <v>23</v>
      </c>
      <c r="C67" s="53"/>
      <c r="D67" s="53"/>
      <c r="E67" s="53"/>
      <c r="F67" s="53"/>
    </row>
    <row r="68" spans="2:7">
      <c r="C68" s="34"/>
      <c r="D68" s="34"/>
      <c r="E68" s="34"/>
      <c r="F68" s="34"/>
    </row>
    <row r="69" spans="2:7">
      <c r="C69" s="8"/>
      <c r="D69" s="8"/>
      <c r="E69" s="8"/>
      <c r="F69" s="8"/>
    </row>
  </sheetData>
  <mergeCells count="12">
    <mergeCell ref="B58:F58"/>
    <mergeCell ref="B3:F3"/>
    <mergeCell ref="B4:F4"/>
    <mergeCell ref="B5:F5"/>
    <mergeCell ref="B31:F31"/>
    <mergeCell ref="B15:F15"/>
    <mergeCell ref="B21:F21"/>
    <mergeCell ref="B2:F2"/>
    <mergeCell ref="B37:F37"/>
    <mergeCell ref="B47:F47"/>
    <mergeCell ref="B10:F10"/>
    <mergeCell ref="B42:F42"/>
  </mergeCells>
  <printOptions horizontalCentered="1"/>
  <pageMargins left="0.70866141732283472" right="0.70866141732283472" top="0.55118110236220474" bottom="0.15748031496062992" header="0.31496062992125984" footer="0.31496062992125984"/>
  <pageSetup paperSize="8" scale="85" fitToHeight="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G68"/>
  <sheetViews>
    <sheetView tabSelected="1" workbookViewId="0">
      <selection activeCell="D12" sqref="D12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4.7109375" style="3" customWidth="1"/>
    <col min="6" max="6" width="30.7109375" style="3" customWidth="1"/>
    <col min="7" max="7" width="25.5703125" style="3" customWidth="1"/>
    <col min="8" max="16384" width="8.85546875" style="3"/>
  </cols>
  <sheetData>
    <row r="2" spans="2:6" ht="30" customHeight="1">
      <c r="B2" s="91" t="s">
        <v>110</v>
      </c>
      <c r="C2" s="91"/>
      <c r="D2" s="91"/>
      <c r="E2" s="91"/>
      <c r="F2" s="91"/>
    </row>
    <row r="3" spans="2:6" ht="13.5" customHeight="1">
      <c r="B3" s="82"/>
      <c r="C3" s="82"/>
      <c r="D3" s="82"/>
      <c r="E3" s="82"/>
      <c r="F3" s="82"/>
    </row>
    <row r="4" spans="2:6" ht="12.75" customHeight="1">
      <c r="B4" s="80"/>
      <c r="C4" s="80"/>
      <c r="D4" s="80"/>
      <c r="E4" s="80"/>
      <c r="F4" s="80"/>
    </row>
    <row r="5" spans="2:6">
      <c r="B5" s="79" t="s">
        <v>65</v>
      </c>
      <c r="C5" s="81"/>
      <c r="D5" s="81"/>
      <c r="E5" s="81"/>
      <c r="F5" s="81"/>
    </row>
    <row r="6" spans="2:6" ht="32.1" customHeight="1" thickBot="1">
      <c r="B6" s="23" t="s">
        <v>64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6" t="s">
        <v>8</v>
      </c>
      <c r="C7" s="68">
        <f>'Tab. I.4.7A - Totale correnti '!C7+'Tab. I.4.8A - Totale C.Capitale'!C7</f>
        <v>2325.28029487</v>
      </c>
      <c r="D7" s="68">
        <f>'Tab. I.4.7A - Totale correnti '!D7+'Tab. I.4.8A - Totale C.Capitale'!D7</f>
        <v>1636.1768598200003</v>
      </c>
      <c r="E7" s="68">
        <f>'Tab. I.4.7A - Totale correnti '!E7+'Tab. I.4.8A - Totale C.Capitale'!E7</f>
        <v>877.45138894000002</v>
      </c>
      <c r="F7" s="60">
        <f t="shared" ref="F7" si="0">SUM(C7:E7)</f>
        <v>4838.9085436300011</v>
      </c>
    </row>
    <row r="8" spans="2:6">
      <c r="C8" s="48"/>
      <c r="D8" s="48"/>
      <c r="E8" s="48"/>
      <c r="F8" s="48"/>
    </row>
    <row r="9" spans="2:6">
      <c r="C9" s="53"/>
      <c r="D9" s="53"/>
      <c r="E9" s="53"/>
      <c r="F9" s="53"/>
    </row>
    <row r="10" spans="2:6">
      <c r="B10" s="79" t="s">
        <v>66</v>
      </c>
      <c r="C10" s="81"/>
      <c r="D10" s="81"/>
      <c r="E10" s="81"/>
      <c r="F10" s="81"/>
    </row>
    <row r="11" spans="2:6" ht="32.1" customHeight="1" thickBot="1">
      <c r="B11" s="23" t="s">
        <v>64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6" t="s">
        <v>8</v>
      </c>
      <c r="C12" s="68">
        <f>'Tab. I.4.7A - Totale correnti '!C12+'Tab. I.4.8A - Totale C.Capitale'!C12</f>
        <v>370.48105966000008</v>
      </c>
      <c r="D12" s="68">
        <f>'Tab. I.4.7A - Totale correnti '!D12+'Tab. I.4.8A - Totale C.Capitale'!D12</f>
        <v>89.84877560000001</v>
      </c>
      <c r="E12" s="68">
        <f>'Tab. I.4.7A - Totale correnti '!E12+'Tab. I.4.8A - Totale C.Capitale'!E12</f>
        <v>178.19972709000001</v>
      </c>
      <c r="F12" s="60">
        <f t="shared" ref="F12" si="1">SUM(C12:E12)</f>
        <v>638.52956235000011</v>
      </c>
    </row>
    <row r="13" spans="2:6">
      <c r="C13" s="48" t="s">
        <v>9</v>
      </c>
      <c r="D13" s="48" t="s">
        <v>9</v>
      </c>
      <c r="E13" s="48" t="s">
        <v>9</v>
      </c>
      <c r="F13" s="48" t="s">
        <v>9</v>
      </c>
    </row>
    <row r="14" spans="2:6">
      <c r="C14" s="53" t="s">
        <v>9</v>
      </c>
      <c r="D14" s="53" t="s">
        <v>9</v>
      </c>
      <c r="E14" s="53" t="s">
        <v>9</v>
      </c>
      <c r="F14" s="53" t="s">
        <v>9</v>
      </c>
    </row>
    <row r="15" spans="2:6">
      <c r="B15" s="79" t="s">
        <v>90</v>
      </c>
      <c r="C15" s="79"/>
      <c r="D15" s="79"/>
      <c r="E15" s="79"/>
      <c r="F15" s="79"/>
    </row>
    <row r="16" spans="2:6" ht="32.1" customHeight="1" thickBot="1">
      <c r="B16" s="23" t="s">
        <v>64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6" t="s">
        <v>8</v>
      </c>
      <c r="C17" s="68">
        <f>'Tab. I.4.7A - Totale correnti '!C17+'Tab. I.4.8A - Totale C.Capitale'!C17</f>
        <v>2695.7613545299996</v>
      </c>
      <c r="D17" s="68">
        <f>'Tab. I.4.7A - Totale correnti '!D17+'Tab. I.4.8A - Totale C.Capitale'!D17</f>
        <v>1726.0256354200001</v>
      </c>
      <c r="E17" s="68">
        <f>'Tab. I.4.7A - Totale correnti '!E17+'Tab. I.4.8A - Totale C.Capitale'!E17</f>
        <v>1055.6511160300001</v>
      </c>
      <c r="F17" s="60">
        <f t="shared" ref="F17" si="2">SUM(C17:E17)</f>
        <v>5477.4381059799998</v>
      </c>
    </row>
    <row r="18" spans="2:6" ht="19.5" customHeight="1">
      <c r="C18" s="49"/>
      <c r="D18" s="49"/>
      <c r="E18" s="49"/>
      <c r="F18" s="49"/>
    </row>
    <row r="19" spans="2:6" ht="15" customHeight="1">
      <c r="C19" s="53"/>
      <c r="D19" s="53"/>
      <c r="E19" s="53"/>
      <c r="F19" s="53"/>
    </row>
    <row r="20" spans="2:6" ht="10.5" customHeight="1">
      <c r="B20" s="8"/>
      <c r="C20" s="8"/>
      <c r="D20" s="8"/>
      <c r="E20" s="8"/>
      <c r="F20" s="8"/>
    </row>
    <row r="21" spans="2:6">
      <c r="B21" s="79" t="s">
        <v>67</v>
      </c>
      <c r="C21" s="81"/>
      <c r="D21" s="81"/>
      <c r="E21" s="81"/>
      <c r="F21" s="81"/>
    </row>
    <row r="22" spans="2:6" ht="32.1" customHeight="1" thickBot="1">
      <c r="B22" s="23" t="s">
        <v>64</v>
      </c>
      <c r="C22" s="4" t="s">
        <v>5</v>
      </c>
      <c r="D22" s="4" t="s">
        <v>6</v>
      </c>
      <c r="E22" s="4" t="s">
        <v>7</v>
      </c>
      <c r="F22" s="4" t="s">
        <v>10</v>
      </c>
    </row>
    <row r="23" spans="2:6" ht="16.5" thickBot="1">
      <c r="B23" s="6" t="s">
        <v>8</v>
      </c>
      <c r="C23" s="68">
        <f>'Tab. I.4.7A - Totale correnti '!C23+'Tab. I.4.8A - Totale C.Capitale'!C23</f>
        <v>1931.44940425</v>
      </c>
      <c r="D23" s="68">
        <f>'Tab. I.4.7A - Totale correnti '!D23+'Tab. I.4.8A - Totale C.Capitale'!D23</f>
        <v>1155.4323954700001</v>
      </c>
      <c r="E23" s="68">
        <f>'Tab. I.4.7A - Totale correnti '!E23+'Tab. I.4.8A - Totale C.Capitale'!E23</f>
        <v>1035.66061178</v>
      </c>
      <c r="F23" s="60">
        <f t="shared" ref="F23" si="3">SUM(C23:E23)</f>
        <v>4122.5424115000005</v>
      </c>
    </row>
    <row r="24" spans="2:6">
      <c r="C24" s="48"/>
      <c r="D24" s="48"/>
      <c r="E24" s="48"/>
      <c r="F24" s="48"/>
    </row>
    <row r="25" spans="2:6">
      <c r="C25" s="53"/>
      <c r="D25" s="53"/>
      <c r="E25" s="53"/>
      <c r="F25" s="53"/>
    </row>
    <row r="26" spans="2:6">
      <c r="B26" s="79" t="s">
        <v>68</v>
      </c>
      <c r="C26" s="79"/>
      <c r="D26" s="79"/>
      <c r="E26" s="79"/>
      <c r="F26" s="79"/>
    </row>
    <row r="27" spans="2:6" ht="32.1" customHeight="1" thickBot="1">
      <c r="B27" s="23" t="s">
        <v>64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6.5" thickBot="1">
      <c r="B28" s="6" t="s">
        <v>8</v>
      </c>
      <c r="C28" s="68">
        <f>'Tab. I.4.7A - Totale correnti '!C28+'Tab. I.4.8A - Totale C.Capitale'!C28</f>
        <v>217.68303963000005</v>
      </c>
      <c r="D28" s="68">
        <f>'Tab. I.4.7A - Totale correnti '!D28+'Tab. I.4.8A - Totale C.Capitale'!D28</f>
        <v>73.854776000000001</v>
      </c>
      <c r="E28" s="68">
        <f>'Tab. I.4.7A - Totale correnti '!E28+'Tab. I.4.8A - Totale C.Capitale'!E28</f>
        <v>155.06192526999999</v>
      </c>
      <c r="F28" s="60">
        <f t="shared" ref="F28" si="4">SUM(C28:E28)</f>
        <v>446.59974090000003</v>
      </c>
    </row>
    <row r="29" spans="2:6">
      <c r="C29" s="48"/>
      <c r="D29" s="48"/>
      <c r="E29" s="48"/>
      <c r="F29" s="48"/>
    </row>
    <row r="30" spans="2:6">
      <c r="C30" s="53"/>
      <c r="D30" s="53"/>
      <c r="E30" s="53"/>
      <c r="F30" s="53"/>
    </row>
    <row r="31" spans="2:6">
      <c r="B31" s="79" t="s">
        <v>91</v>
      </c>
      <c r="C31" s="81"/>
      <c r="D31" s="81"/>
      <c r="E31" s="81"/>
      <c r="F31" s="81"/>
    </row>
    <row r="32" spans="2:6" ht="32.1" customHeight="1" thickBot="1">
      <c r="B32" s="23" t="s">
        <v>64</v>
      </c>
      <c r="C32" s="4" t="s">
        <v>5</v>
      </c>
      <c r="D32" s="4" t="s">
        <v>6</v>
      </c>
      <c r="E32" s="4" t="s">
        <v>7</v>
      </c>
      <c r="F32" s="4" t="s">
        <v>10</v>
      </c>
    </row>
    <row r="33" spans="2:7" ht="16.5" thickBot="1">
      <c r="B33" s="6" t="s">
        <v>8</v>
      </c>
      <c r="C33" s="68">
        <f>'Tab. I.4.7A - Totale correnti '!C33+'Tab. I.4.8A - Totale C.Capitale'!C33</f>
        <v>2149.1324438800002</v>
      </c>
      <c r="D33" s="68">
        <f>'Tab. I.4.7A - Totale correnti '!D33+'Tab. I.4.8A - Totale C.Capitale'!D33</f>
        <v>1229.2871714700002</v>
      </c>
      <c r="E33" s="68">
        <f>'Tab. I.4.7A - Totale correnti '!E33+'Tab. I.4.8A - Totale C.Capitale'!E33</f>
        <v>1190.72253705</v>
      </c>
      <c r="F33" s="60">
        <f t="shared" ref="F33" si="5">SUM(C33:E33)</f>
        <v>4569.1421524000007</v>
      </c>
      <c r="G33" s="8"/>
    </row>
    <row r="34" spans="2:7">
      <c r="B34" s="35"/>
      <c r="C34" s="49"/>
      <c r="D34" s="49"/>
      <c r="E34" s="49"/>
      <c r="F34" s="49"/>
    </row>
    <row r="35" spans="2:7">
      <c r="B35" s="52"/>
      <c r="C35" s="53"/>
      <c r="D35" s="53"/>
      <c r="E35" s="53"/>
      <c r="F35" s="53"/>
    </row>
    <row r="36" spans="2:7" ht="13.5" customHeight="1">
      <c r="B36" s="8"/>
      <c r="C36" s="8"/>
      <c r="D36" s="8"/>
      <c r="E36" s="8"/>
      <c r="F36" s="8"/>
    </row>
    <row r="37" spans="2:7">
      <c r="B37" s="79" t="s">
        <v>69</v>
      </c>
      <c r="C37" s="79"/>
      <c r="D37" s="79"/>
      <c r="E37" s="79"/>
      <c r="F37" s="79"/>
    </row>
    <row r="38" spans="2:7" ht="32.1" customHeight="1" thickBot="1">
      <c r="B38" s="23" t="s">
        <v>64</v>
      </c>
      <c r="C38" s="4" t="s">
        <v>5</v>
      </c>
      <c r="D38" s="4" t="s">
        <v>6</v>
      </c>
      <c r="E38" s="4" t="s">
        <v>7</v>
      </c>
      <c r="F38" s="4" t="s">
        <v>10</v>
      </c>
    </row>
    <row r="39" spans="2:7" ht="16.5" thickBot="1">
      <c r="B39" s="6" t="s">
        <v>8</v>
      </c>
      <c r="C39" s="68">
        <f>'Tab. I.4.7A - Totale correnti '!C39+'Tab. I.4.8A - Totale C.Capitale'!C39</f>
        <v>374.55735235999998</v>
      </c>
      <c r="D39" s="68">
        <f>'Tab. I.4.7A - Totale correnti '!D39+'Tab. I.4.8A - Totale C.Capitale'!D39</f>
        <v>401.33351688000005</v>
      </c>
      <c r="E39" s="68">
        <f>'Tab. I.4.7A - Totale correnti '!E39+'Tab. I.4.8A - Totale C.Capitale'!E39</f>
        <v>260.33170356999995</v>
      </c>
      <c r="F39" s="60">
        <f t="shared" ref="F39" si="6">SUM(C39:E39)</f>
        <v>1036.22257281</v>
      </c>
    </row>
    <row r="40" spans="2:7">
      <c r="C40" s="48"/>
      <c r="D40" s="48"/>
      <c r="E40" s="48"/>
      <c r="F40" s="48"/>
    </row>
    <row r="41" spans="2:7">
      <c r="C41" s="53"/>
      <c r="D41" s="53"/>
      <c r="E41" s="53"/>
      <c r="F41" s="53"/>
    </row>
    <row r="42" spans="2:7">
      <c r="B42" s="79" t="s">
        <v>70</v>
      </c>
      <c r="C42" s="79"/>
      <c r="D42" s="79"/>
      <c r="E42" s="79"/>
      <c r="F42" s="79"/>
    </row>
    <row r="43" spans="2:7" ht="32.1" customHeight="1" thickBot="1">
      <c r="B43" s="23" t="s">
        <v>64</v>
      </c>
      <c r="C43" s="4" t="s">
        <v>5</v>
      </c>
      <c r="D43" s="4" t="s">
        <v>6</v>
      </c>
      <c r="E43" s="4" t="s">
        <v>7</v>
      </c>
      <c r="F43" s="4" t="s">
        <v>10</v>
      </c>
    </row>
    <row r="44" spans="2:7" ht="16.5" thickBot="1">
      <c r="B44" s="6" t="s">
        <v>8</v>
      </c>
      <c r="C44" s="68">
        <f>+'Tab. I.4.7A - Totale correnti '!C44+'Tab. I.4.8A - Totale C.Capitale'!C44</f>
        <v>42.683521839999997</v>
      </c>
      <c r="D44" s="68">
        <f>+'Tab. I.4.7A - Totale correnti '!D44+'Tab. I.4.8A - Totale C.Capitale'!D44</f>
        <v>14.39992981</v>
      </c>
      <c r="E44" s="68">
        <f>+'Tab. I.4.7A - Totale correnti '!E44+'Tab. I.4.8A - Totale C.Capitale'!E44</f>
        <v>10.907905509999999</v>
      </c>
      <c r="F44" s="60">
        <f t="shared" ref="F44" si="7">SUM(C44:E44)</f>
        <v>67.991357160000007</v>
      </c>
    </row>
    <row r="45" spans="2:7">
      <c r="C45" s="48"/>
      <c r="D45" s="48"/>
      <c r="E45" s="48"/>
      <c r="F45" s="48"/>
    </row>
    <row r="46" spans="2:7">
      <c r="C46" s="53"/>
      <c r="D46" s="53"/>
      <c r="E46" s="53"/>
      <c r="F46" s="53"/>
    </row>
    <row r="47" spans="2:7">
      <c r="B47" s="79" t="s">
        <v>92</v>
      </c>
      <c r="C47" s="79"/>
      <c r="D47" s="79"/>
      <c r="E47" s="79"/>
      <c r="F47" s="79"/>
    </row>
    <row r="48" spans="2:7" ht="32.1" customHeight="1" thickBot="1">
      <c r="B48" s="23" t="s">
        <v>64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7" ht="16.5" thickBot="1">
      <c r="B49" s="6" t="s">
        <v>8</v>
      </c>
      <c r="C49" s="68">
        <f>'Tab. I.4.7A - Totale correnti '!C49+'Tab. I.4.8A - Totale C.Capitale'!C49</f>
        <v>417.24087419999995</v>
      </c>
      <c r="D49" s="68">
        <f>'Tab. I.4.7A - Totale correnti '!D49+'Tab. I.4.8A - Totale C.Capitale'!D49</f>
        <v>415.73344669000005</v>
      </c>
      <c r="E49" s="68">
        <f>'Tab. I.4.7A - Totale correnti '!E49+'Tab. I.4.8A - Totale C.Capitale'!E49</f>
        <v>271.23960907999992</v>
      </c>
      <c r="F49" s="60">
        <f t="shared" ref="F49" si="8">SUM(C49:E49)</f>
        <v>1104.2139299699998</v>
      </c>
      <c r="G49" s="8"/>
    </row>
    <row r="50" spans="2:7">
      <c r="B50" s="35"/>
      <c r="C50" s="49"/>
      <c r="D50" s="49"/>
      <c r="E50" s="49"/>
      <c r="F50" s="49"/>
    </row>
    <row r="51" spans="2:7">
      <c r="B51" s="52"/>
      <c r="C51" s="53"/>
      <c r="D51" s="53"/>
      <c r="E51" s="53"/>
      <c r="F51" s="53"/>
    </row>
    <row r="52" spans="2:7" ht="10.5" customHeight="1">
      <c r="B52" s="8"/>
      <c r="C52" s="8"/>
      <c r="D52" s="8"/>
      <c r="E52" s="8"/>
      <c r="F52" s="8"/>
    </row>
    <row r="53" spans="2:7" ht="36" customHeight="1">
      <c r="B53" s="83" t="s">
        <v>71</v>
      </c>
      <c r="C53" s="83"/>
      <c r="D53" s="83"/>
      <c r="E53" s="83"/>
      <c r="F53" s="83"/>
    </row>
    <row r="54" spans="2:7" ht="32.1" customHeight="1" thickBot="1">
      <c r="B54" s="23" t="s">
        <v>64</v>
      </c>
      <c r="C54" s="4" t="s">
        <v>5</v>
      </c>
      <c r="D54" s="4" t="s">
        <v>6</v>
      </c>
      <c r="E54" s="4" t="s">
        <v>7</v>
      </c>
      <c r="F54" s="4" t="s">
        <v>10</v>
      </c>
    </row>
    <row r="55" spans="2:7" ht="16.5" thickBot="1">
      <c r="B55" s="6" t="s">
        <v>8</v>
      </c>
      <c r="C55" s="68">
        <f>'Tab. I.4.7A - Totale correnti '!C55+'Tab. I.4.8A - Totale C.Capitale'!C55</f>
        <v>2306.0067566100001</v>
      </c>
      <c r="D55" s="68">
        <f>'Tab. I.4.7A - Totale correnti '!D55+'Tab. I.4.8A - Totale C.Capitale'!D55</f>
        <v>1556.76591235</v>
      </c>
      <c r="E55" s="68">
        <f>'Tab. I.4.7A - Totale correnti '!E55+'Tab. I.4.8A - Totale C.Capitale'!E55</f>
        <v>1295.9923153499999</v>
      </c>
      <c r="F55" s="60">
        <f t="shared" ref="F55" si="9">SUM(C55:E55)</f>
        <v>5158.7649843100007</v>
      </c>
      <c r="G55" s="8"/>
    </row>
    <row r="56" spans="2:7">
      <c r="C56" s="48"/>
      <c r="D56" s="48"/>
      <c r="E56" s="48"/>
      <c r="F56" s="48"/>
    </row>
    <row r="57" spans="2:7">
      <c r="C57" s="53"/>
      <c r="D57" s="53"/>
      <c r="E57" s="53"/>
      <c r="F57" s="53"/>
    </row>
    <row r="58" spans="2:7" ht="33" customHeight="1">
      <c r="B58" s="83" t="s">
        <v>72</v>
      </c>
      <c r="C58" s="83"/>
      <c r="D58" s="83"/>
      <c r="E58" s="83"/>
      <c r="F58" s="83"/>
    </row>
    <row r="59" spans="2:7" ht="32.1" customHeight="1" thickBot="1">
      <c r="B59" s="23" t="s">
        <v>64</v>
      </c>
      <c r="C59" s="4" t="s">
        <v>5</v>
      </c>
      <c r="D59" s="41" t="s">
        <v>6</v>
      </c>
      <c r="E59" s="4" t="s">
        <v>7</v>
      </c>
      <c r="F59" s="4" t="s">
        <v>10</v>
      </c>
    </row>
    <row r="60" spans="2:7" ht="16.5" thickBot="1">
      <c r="B60" s="6" t="s">
        <v>8</v>
      </c>
      <c r="C60" s="69">
        <f>'Tab. I.4.7A - Totale correnti '!C60+'Tab. I.4.8A - Totale C.Capitale'!C60</f>
        <v>260.36656147000008</v>
      </c>
      <c r="D60" s="70">
        <f>SUM(D44,D28)</f>
        <v>88.254705810000004</v>
      </c>
      <c r="E60" s="70">
        <f>SUM(E44,E28)</f>
        <v>165.96983078</v>
      </c>
      <c r="F60" s="60">
        <f t="shared" ref="F60" si="10">SUM(C60:E60)</f>
        <v>514.59109806000015</v>
      </c>
      <c r="G60" s="8"/>
    </row>
    <row r="61" spans="2:7">
      <c r="C61" s="48"/>
      <c r="D61" s="48"/>
      <c r="E61" s="48"/>
      <c r="F61" s="48"/>
    </row>
    <row r="62" spans="2:7">
      <c r="B62" s="8"/>
      <c r="C62" s="53"/>
      <c r="D62" s="53"/>
      <c r="E62" s="53"/>
      <c r="F62" s="53"/>
    </row>
    <row r="63" spans="2:7">
      <c r="B63" s="24" t="s">
        <v>93</v>
      </c>
      <c r="C63" s="25"/>
      <c r="D63" s="25"/>
      <c r="E63" s="25"/>
      <c r="F63" s="25"/>
    </row>
    <row r="64" spans="2:7" ht="32.1" customHeight="1" thickBot="1">
      <c r="B64" s="23" t="s">
        <v>64</v>
      </c>
      <c r="C64" s="4" t="s">
        <v>5</v>
      </c>
      <c r="D64" s="4" t="s">
        <v>6</v>
      </c>
      <c r="E64" s="4" t="s">
        <v>7</v>
      </c>
      <c r="F64" s="4" t="s">
        <v>10</v>
      </c>
    </row>
    <row r="65" spans="2:7" ht="16.5" thickBot="1">
      <c r="B65" s="6" t="s">
        <v>8</v>
      </c>
      <c r="C65" s="68">
        <f>'Tab. I.4.7A - Totale correnti '!C65+'Tab. I.4.8A - Totale C.Capitale'!C65</f>
        <v>2566.37331808</v>
      </c>
      <c r="D65" s="68">
        <f>'Tab. I.4.7A - Totale correnti '!D65+'Tab. I.4.8A - Totale C.Capitale'!D65</f>
        <v>1645.0206181599999</v>
      </c>
      <c r="E65" s="68">
        <f>'Tab. I.4.7A - Totale correnti '!E65+'Tab. I.4.8A - Totale C.Capitale'!E65</f>
        <v>1461.9621461300001</v>
      </c>
      <c r="F65" s="60">
        <f t="shared" ref="F65" si="11">SUM(C65:E65)</f>
        <v>5673.35608237</v>
      </c>
      <c r="G65" s="8"/>
    </row>
    <row r="66" spans="2:7" ht="24">
      <c r="B66" s="40" t="s">
        <v>11</v>
      </c>
      <c r="C66" s="50"/>
      <c r="D66" s="50"/>
      <c r="E66" s="50"/>
      <c r="F66" s="50"/>
    </row>
    <row r="67" spans="2:7" ht="24">
      <c r="B67" s="51" t="s">
        <v>23</v>
      </c>
      <c r="C67" s="53"/>
      <c r="D67" s="53"/>
      <c r="E67" s="53"/>
      <c r="F67" s="53"/>
    </row>
    <row r="68" spans="2:7">
      <c r="C68" s="8" t="s">
        <v>9</v>
      </c>
      <c r="D68" s="8" t="s">
        <v>9</v>
      </c>
      <c r="E68" s="8" t="s">
        <v>9</v>
      </c>
    </row>
  </sheetData>
  <mergeCells count="14">
    <mergeCell ref="B2:F2"/>
    <mergeCell ref="B26:F26"/>
    <mergeCell ref="B10:F10"/>
    <mergeCell ref="B47:F47"/>
    <mergeCell ref="B58:F58"/>
    <mergeCell ref="B53:F53"/>
    <mergeCell ref="B42:F42"/>
    <mergeCell ref="B3:F3"/>
    <mergeCell ref="B4:F4"/>
    <mergeCell ref="B5:F5"/>
    <mergeCell ref="B31:F31"/>
    <mergeCell ref="B37:F37"/>
    <mergeCell ref="B15:F15"/>
    <mergeCell ref="B21:F21"/>
  </mergeCells>
  <pageMargins left="0.70866141732283472" right="0.70866141732283472" top="0.55118110236220474" bottom="0.35433070866141736" header="0.31496062992125984" footer="0.31496062992125984"/>
  <pageSetup paperSize="8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18</vt:i4>
      </vt:variant>
    </vt:vector>
  </HeadingPairs>
  <TitlesOfParts>
    <vt:vector size="27" baseType="lpstr">
      <vt:lpstr>Tab. I.4.1A -Correnti-Miss. 10</vt:lpstr>
      <vt:lpstr>Tab. I.4.2A -C.Cap.-Miss. 10</vt:lpstr>
      <vt:lpstr>Tab. I.4.3A -Correnti-Miss.12</vt:lpstr>
      <vt:lpstr>Tab. I.4.4A -C.Cap.-Miss.12</vt:lpstr>
      <vt:lpstr>Tab. I.4.5A -Correnti-AltriInt.</vt:lpstr>
      <vt:lpstr>Tab. I.4.6A - C.Cap.-AltriInt.</vt:lpstr>
      <vt:lpstr>Tab. I.4.7A - Totale correnti </vt:lpstr>
      <vt:lpstr>Tab. I.4.8A - Totale C.Capitale</vt:lpstr>
      <vt:lpstr>Tab. I.4.9A - Totale Spese</vt:lpstr>
      <vt:lpstr>'Tab. I.4.1A -Correnti-Miss. 10'!Area_stampa</vt:lpstr>
      <vt:lpstr>'Tab. I.4.2A -C.Cap.-Miss. 10'!Area_stampa</vt:lpstr>
      <vt:lpstr>'Tab. I.4.3A -Correnti-Miss.12'!Area_stampa</vt:lpstr>
      <vt:lpstr>'Tab. I.4.4A -C.Cap.-Miss.12'!Area_stampa</vt:lpstr>
      <vt:lpstr>'Tab. I.4.5A -Correnti-AltriInt.'!Area_stampa</vt:lpstr>
      <vt:lpstr>'Tab. I.4.6A - C.Cap.-AltriInt.'!Area_stampa</vt:lpstr>
      <vt:lpstr>'Tab. I.4.7A - Totale correnti '!Area_stampa</vt:lpstr>
      <vt:lpstr>'Tab. I.4.8A - Totale C.Capitale'!Area_stampa</vt:lpstr>
      <vt:lpstr>'Tab. I.4.9A - Totale Spese'!Area_stampa</vt:lpstr>
      <vt:lpstr>'Tab. I.4.1A -Correnti-Miss. 10'!Print_Area</vt:lpstr>
      <vt:lpstr>'Tab. I.4.2A -C.Cap.-Miss. 10'!Print_Area</vt:lpstr>
      <vt:lpstr>'Tab. I.4.3A -Correnti-Miss.12'!Print_Area</vt:lpstr>
      <vt:lpstr>'Tab. I.4.4A -C.Cap.-Miss.12'!Print_Area</vt:lpstr>
      <vt:lpstr>'Tab. I.4.5A -Correnti-AltriInt.'!Print_Area</vt:lpstr>
      <vt:lpstr>'Tab. I.4.6A - C.Cap.-AltriInt.'!Print_Area</vt:lpstr>
      <vt:lpstr>'Tab. I.4.7A - Totale correnti '!Print_Area</vt:lpstr>
      <vt:lpstr>'Tab. I.4.8A - Totale C.Capitale'!Print_Area</vt:lpstr>
      <vt:lpstr>'Tab. I.4.9A - Totale Spese'!Print_Area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Botoni Girolamo</cp:lastModifiedBy>
  <cp:lastPrinted>2021-02-04T11:45:39Z</cp:lastPrinted>
  <dcterms:created xsi:type="dcterms:W3CDTF">2016-04-19T07:50:50Z</dcterms:created>
  <dcterms:modified xsi:type="dcterms:W3CDTF">2021-02-22T08:23:01Z</dcterms:modified>
</cp:coreProperties>
</file>